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Records Requests\2026-08-05 Chrisha Elmer - 911 RFP\"/>
    </mc:Choice>
  </mc:AlternateContent>
  <xr:revisionPtr revIDLastSave="0" documentId="8_{284C2CAA-B5B4-404C-B05A-7E6B211BB24E}" xr6:coauthVersionLast="47" xr6:coauthVersionMax="47" xr10:uidLastSave="{00000000-0000-0000-0000-000000000000}"/>
  <bookViews>
    <workbookView xWindow="-108" yWindow="-108" windowWidth="23256" windowHeight="12456" xr2:uid="{7F2D1DE7-2925-4F2B-AB4D-DF0F2CD68340}"/>
  </bookViews>
  <sheets>
    <sheet name="Schedule 1" sheetId="1" r:id="rId1"/>
    <sheet name="Schedule 2" sheetId="3" r:id="rId2"/>
    <sheet name="Optional Items" sheetId="4" r:id="rId3"/>
    <sheet name="RFP Reference" sheetId="2" r:id="rId4"/>
  </sheets>
  <definedNames>
    <definedName name="_Key1" hidden="1">#REF!</definedName>
    <definedName name="_Key2" hidden="1">#REF!</definedName>
    <definedName name="_Order1" hidden="1">255</definedName>
    <definedName name="_Order2" hidden="1">255</definedName>
    <definedName name="_Sort" hidden="1">#REF!</definedName>
    <definedName name="_Toc61409851" localSheetId="0">'Schedule 1'!$B$3</definedName>
    <definedName name="_xlnm.Print_Area" localSheetId="0">'Schedule 1'!$A$1:$H$125</definedName>
    <definedName name="wrn.One." hidden="1">{#N/A,#N/A,FALSE,"Consolidated 2002";#N/A,#N/A,FALSE,"Consolidated 2003";#N/A,#N/A,FALSE,"Consolidated 2004";#N/A,#N/A,FALSE,"2002 Assumptions";#N/A,#N/A,FALSE,"2003 Assumptions";#N/A,#N/A,FALSE,"2004 Assumptions"}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8" i="3" l="1"/>
  <c r="E19" i="3"/>
  <c r="H54" i="4"/>
  <c r="H55" i="4"/>
  <c r="H56" i="4"/>
  <c r="E52" i="4"/>
  <c r="E53" i="4"/>
  <c r="E54" i="4"/>
  <c r="E55" i="4"/>
  <c r="E56" i="4"/>
  <c r="E57" i="4"/>
  <c r="E51" i="4"/>
  <c r="H51" i="4"/>
  <c r="H10" i="4"/>
  <c r="H11" i="4"/>
  <c r="H12" i="4"/>
  <c r="H13" i="4"/>
  <c r="H14" i="4"/>
  <c r="E10" i="4"/>
  <c r="E11" i="4"/>
  <c r="E12" i="4"/>
  <c r="E13" i="4"/>
  <c r="E14" i="4"/>
  <c r="E46" i="4"/>
  <c r="H46" i="4"/>
  <c r="E47" i="4"/>
  <c r="H47" i="4"/>
  <c r="E48" i="4"/>
  <c r="H48" i="4"/>
  <c r="E49" i="4"/>
  <c r="H49" i="4"/>
  <c r="E50" i="4"/>
  <c r="H50" i="4"/>
  <c r="E8" i="4"/>
  <c r="H8" i="4"/>
  <c r="E9" i="4"/>
  <c r="H9" i="4"/>
  <c r="E15" i="4"/>
  <c r="H15" i="4"/>
  <c r="E16" i="4"/>
  <c r="H16" i="4"/>
  <c r="E17" i="4"/>
  <c r="H17" i="4"/>
  <c r="E18" i="4"/>
  <c r="H18" i="4"/>
  <c r="E19" i="4"/>
  <c r="H19" i="4"/>
  <c r="E20" i="4"/>
  <c r="H20" i="4"/>
  <c r="E21" i="4"/>
  <c r="H21" i="4"/>
  <c r="E22" i="4"/>
  <c r="H22" i="4"/>
  <c r="E23" i="4"/>
  <c r="H23" i="4"/>
  <c r="E24" i="4"/>
  <c r="H24" i="4"/>
  <c r="E25" i="4"/>
  <c r="H25" i="4"/>
  <c r="E26" i="4"/>
  <c r="H26" i="4"/>
  <c r="E27" i="4"/>
  <c r="H27" i="4"/>
  <c r="E28" i="4"/>
  <c r="H28" i="4"/>
  <c r="E29" i="4"/>
  <c r="H29" i="4"/>
  <c r="E30" i="4"/>
  <c r="H30" i="4"/>
  <c r="E31" i="4"/>
  <c r="H31" i="4"/>
  <c r="E32" i="4"/>
  <c r="H32" i="4"/>
  <c r="E33" i="4"/>
  <c r="H33" i="4"/>
  <c r="E34" i="4"/>
  <c r="H34" i="4"/>
  <c r="E35" i="4"/>
  <c r="H35" i="4"/>
  <c r="E36" i="4"/>
  <c r="H36" i="4"/>
  <c r="E37" i="4"/>
  <c r="H37" i="4"/>
  <c r="E38" i="4"/>
  <c r="H38" i="4"/>
  <c r="E39" i="4"/>
  <c r="H39" i="4"/>
  <c r="E40" i="4"/>
  <c r="H40" i="4"/>
  <c r="E41" i="4"/>
  <c r="H41" i="4"/>
  <c r="E42" i="4"/>
  <c r="H42" i="4"/>
  <c r="E43" i="4"/>
  <c r="H43" i="4"/>
  <c r="E44" i="4"/>
  <c r="H44" i="4"/>
  <c r="E45" i="4"/>
  <c r="H45" i="4"/>
  <c r="E21" i="3"/>
  <c r="E20" i="3"/>
  <c r="I83" i="1"/>
  <c r="F83" i="1"/>
  <c r="I82" i="1"/>
  <c r="F82" i="1"/>
  <c r="F84" i="1" s="1"/>
  <c r="I65" i="1"/>
  <c r="I66" i="1"/>
  <c r="I67" i="1"/>
  <c r="I68" i="1"/>
  <c r="I69" i="1"/>
  <c r="I70" i="1"/>
  <c r="F65" i="1"/>
  <c r="F66" i="1"/>
  <c r="F67" i="1"/>
  <c r="F68" i="1"/>
  <c r="F69" i="1"/>
  <c r="F70" i="1"/>
  <c r="I84" i="1" l="1"/>
  <c r="I79" i="1"/>
  <c r="F79" i="1"/>
  <c r="I78" i="1"/>
  <c r="F78" i="1"/>
  <c r="I77" i="1"/>
  <c r="F77" i="1"/>
  <c r="I76" i="1"/>
  <c r="F76" i="1"/>
  <c r="I75" i="1"/>
  <c r="F75" i="1"/>
  <c r="I74" i="1"/>
  <c r="F74" i="1"/>
  <c r="I71" i="1"/>
  <c r="F71" i="1"/>
  <c r="I64" i="1"/>
  <c r="F64" i="1"/>
  <c r="I61" i="1"/>
  <c r="F61" i="1"/>
  <c r="I60" i="1"/>
  <c r="F60" i="1"/>
  <c r="I56" i="1"/>
  <c r="F56" i="1"/>
  <c r="I55" i="1"/>
  <c r="F55" i="1"/>
  <c r="I54" i="1"/>
  <c r="F54" i="1"/>
  <c r="I53" i="1"/>
  <c r="F53" i="1"/>
  <c r="I52" i="1"/>
  <c r="F52" i="1"/>
  <c r="I51" i="1"/>
  <c r="F51" i="1"/>
  <c r="I47" i="1"/>
  <c r="F47" i="1"/>
  <c r="I46" i="1"/>
  <c r="F46" i="1"/>
  <c r="I45" i="1"/>
  <c r="F45" i="1"/>
  <c r="I44" i="1"/>
  <c r="F44" i="1"/>
  <c r="I43" i="1"/>
  <c r="F43" i="1"/>
  <c r="I42" i="1"/>
  <c r="F42" i="1"/>
  <c r="I41" i="1"/>
  <c r="F41" i="1"/>
  <c r="I40" i="1"/>
  <c r="F40" i="1"/>
  <c r="I36" i="1"/>
  <c r="F36" i="1"/>
  <c r="I35" i="1"/>
  <c r="F35" i="1"/>
  <c r="I34" i="1"/>
  <c r="F34" i="1"/>
  <c r="I33" i="1"/>
  <c r="F33" i="1"/>
  <c r="I59" i="1"/>
  <c r="F59" i="1"/>
  <c r="I39" i="1"/>
  <c r="F39" i="1"/>
  <c r="I50" i="1"/>
  <c r="F50" i="1"/>
  <c r="I30" i="1"/>
  <c r="F30" i="1"/>
  <c r="I29" i="1"/>
  <c r="F29" i="1"/>
  <c r="I28" i="1"/>
  <c r="F28" i="1"/>
  <c r="I27" i="1"/>
  <c r="F27" i="1"/>
  <c r="I26" i="1"/>
  <c r="F26" i="1"/>
  <c r="I22" i="1"/>
  <c r="F22" i="1"/>
  <c r="I21" i="1"/>
  <c r="F21" i="1"/>
  <c r="I20" i="1"/>
  <c r="F20" i="1"/>
  <c r="I19" i="1"/>
  <c r="F19" i="1"/>
  <c r="I18" i="1"/>
  <c r="F18" i="1"/>
  <c r="I17" i="1"/>
  <c r="F17" i="1"/>
  <c r="F80" i="1" l="1"/>
  <c r="F37" i="1"/>
  <c r="F62" i="1"/>
  <c r="F72" i="1"/>
  <c r="F57" i="1"/>
  <c r="F48" i="1"/>
  <c r="I80" i="1"/>
  <c r="I62" i="1"/>
  <c r="I72" i="1"/>
  <c r="I57" i="1"/>
  <c r="I48" i="1"/>
  <c r="I31" i="1"/>
  <c r="I37" i="1"/>
  <c r="F31" i="1"/>
  <c r="F23" i="1"/>
  <c r="I23" i="1"/>
  <c r="I86" i="1" l="1"/>
  <c r="C9" i="3" s="1"/>
  <c r="F86" i="1"/>
  <c r="C8" i="3" s="1"/>
  <c r="C17" i="3" s="1"/>
  <c r="C10" i="3" l="1"/>
  <c r="D17" i="3"/>
  <c r="E17" i="3" s="1"/>
  <c r="E22" i="3" s="1"/>
</calcChain>
</file>

<file path=xl/sharedStrings.xml><?xml version="1.0" encoding="utf-8"?>
<sst xmlns="http://schemas.openxmlformats.org/spreadsheetml/2006/main" count="365" uniqueCount="322">
  <si>
    <t>Schedule 1 – Equipment and Implementation</t>
  </si>
  <si>
    <t>Ongoing monthly recurring costs (MRC)</t>
  </si>
  <si>
    <t>Deliverable / Cost Area</t>
  </si>
  <si>
    <t># of FTEs</t>
  </si>
  <si>
    <t>Unit of Measure</t>
  </si>
  <si>
    <t>Estimated Cost</t>
  </si>
  <si>
    <t>Extended Price (Unit of Measure x Estimated Cost)</t>
  </si>
  <si>
    <t>Unit Price</t>
  </si>
  <si>
    <t>Extended Price (QTY x Unit Price)</t>
  </si>
  <si>
    <t>ESInet network design, management, and operation services</t>
  </si>
  <si>
    <t xml:space="preserve"> </t>
  </si>
  <si>
    <t>Sub-Total</t>
  </si>
  <si>
    <t>NG, i3 core functions and capabilities</t>
  </si>
  <si>
    <t>Total Transfer and Implementation Cost</t>
  </si>
  <si>
    <t>Assumptions and Comments</t>
  </si>
  <si>
    <t>State of Nebraska Cost proposal template</t>
  </si>
  <si>
    <t>Cost Proposal</t>
  </si>
  <si>
    <t>Section 1 - ESInet Requirements</t>
  </si>
  <si>
    <t>1.1 Architecture and Topology</t>
  </si>
  <si>
    <t>1.2 External and PSAP Connectivity</t>
  </si>
  <si>
    <t>1.3 Legacy Interoperability</t>
  </si>
  <si>
    <t>1.5 Resilience and Service Levels</t>
  </si>
  <si>
    <t>1.6 Operations and Management</t>
  </si>
  <si>
    <t>1.4 Network Behavior and Performance</t>
  </si>
  <si>
    <t>Section 2 - Next Generation Core Services Requirements</t>
  </si>
  <si>
    <t>TECHNICAL REQUIREMENTS</t>
  </si>
  <si>
    <t>1. ESInet Requirements</t>
  </si>
  <si>
    <t>1.1. Architecture and Topology</t>
  </si>
  <si>
    <t>1.1.1. ESInet Diagrams</t>
  </si>
  <si>
    <t>1.1.2. ESInet Interconnection</t>
  </si>
  <si>
    <t>1.2. External and PSAP Connectivity</t>
  </si>
  <si>
    <t>1.2.1. Originating Service Provider (OSP) Connection</t>
  </si>
  <si>
    <t>1.2.2. PSAP Connection</t>
  </si>
  <si>
    <t>1.3. Legacy Interoperability</t>
  </si>
  <si>
    <t>1.3.1. Legacy Network Gateway (LNG)</t>
  </si>
  <si>
    <t>1.3.2. Legacy Selective Router Gateway (LSRG)</t>
  </si>
  <si>
    <t>1.3.3. Legacy PSAP Gateway (LPG)</t>
  </si>
  <si>
    <t>1.4. Network Behavior and Performance</t>
  </si>
  <si>
    <t>1.4.1. ESInet IP Routing</t>
  </si>
  <si>
    <t>1.4.2. ESInet Bandwidth</t>
  </si>
  <si>
    <t>1.4.3. Quality of Service (QoS)</t>
  </si>
  <si>
    <t>1.4.4. Traffic Flow Requirements</t>
  </si>
  <si>
    <t>1.4.5. Traffic Shaping</t>
  </si>
  <si>
    <t>1.4.6. ESInet Network Time</t>
  </si>
  <si>
    <t>1.5. Resilience and Service Levels</t>
  </si>
  <si>
    <t>1.5.1. ESInet Availability</t>
  </si>
  <si>
    <t>1.5.2. ESInet Reliability</t>
  </si>
  <si>
    <t>1.6. Operations and Management</t>
  </si>
  <si>
    <t>1.6.1. ESInet Monitoring and Management</t>
  </si>
  <si>
    <t>1.6.2. ESInet Maintenance Window</t>
  </si>
  <si>
    <t>1.7. Implementation Details</t>
  </si>
  <si>
    <t>1.7.1. Port Mapping</t>
  </si>
  <si>
    <t>2. Next Generation Core Services (NGCS) Requirements</t>
  </si>
  <si>
    <t>2.1. Edge Security and Ingress</t>
  </si>
  <si>
    <t>2.1.1. Border Control Function (BCF)</t>
  </si>
  <si>
    <t>2.1.2. STIR/SHAKEN Support</t>
  </si>
  <si>
    <t>2.1.3. Security Mechanisms</t>
  </si>
  <si>
    <t>2.2. Core Routing and Location</t>
  </si>
  <si>
    <t>2.2.1. Emergency Services Routing Proxy (ESRP)</t>
  </si>
  <si>
    <t>2.2.1.1. Policy Store</t>
  </si>
  <si>
    <t>2.2.2. Location Information Server (LIS)</t>
  </si>
  <si>
    <t>2.2.3. Location Database (LDB)</t>
  </si>
  <si>
    <t>2.2.4. Emergency Call Routing Function / Location Validation Function (ECRF/LVF)</t>
  </si>
  <si>
    <t>2.2.5. Forest Guide</t>
  </si>
  <si>
    <t>2.2.6. Service/Agency Locator (SAL)</t>
  </si>
  <si>
    <t>2.3. Data and Enrichment</t>
  </si>
  <si>
    <t>2.3.1. Additional Data Repository (ADR)</t>
  </si>
  <si>
    <t>2.4. Call Flow and Media Handling</t>
  </si>
  <si>
    <t>2.4.1. Call Flow and Session Handling Requirements</t>
  </si>
  <si>
    <t>2.4.2. Media Quality of Service (QoS)</t>
  </si>
  <si>
    <t>2.4.2.1. Audio</t>
  </si>
  <si>
    <t>2.4.2.2. Video</t>
  </si>
  <si>
    <t>2.4.2.3. Text</t>
  </si>
  <si>
    <t>2.4.3. Interactive Multimedia Response Service (IMRS)</t>
  </si>
  <si>
    <t>2.4.4. Bridge</t>
  </si>
  <si>
    <t>2.5. Egress and External Interfaces</t>
  </si>
  <si>
    <t>2.5.1. Outgoing Call Interface Function (OCIF)</t>
  </si>
  <si>
    <t>3. GIS and Database Services Requirements</t>
  </si>
  <si>
    <t>3.1. Data Management and Interfaces</t>
  </si>
  <si>
    <t>3.1.1. GIS and Database Management Functionality</t>
  </si>
  <si>
    <t>3.1.2. Spatial Interface (SI) Functionality</t>
  </si>
  <si>
    <t>3.2. Core Data Services</t>
  </si>
  <si>
    <t>3.2.1. Mapping Data Service</t>
  </si>
  <si>
    <t>3.2.2. MSAG Conversion Service (MCS)</t>
  </si>
  <si>
    <t>3.2.3. Geocode Conversion Service (GCS)</t>
  </si>
  <si>
    <t>3.3. PSAP-Facing Services</t>
  </si>
  <si>
    <t>3.3.1. PSAP Mapping Service</t>
  </si>
  <si>
    <t>3.3.2. Map Discrepancy Reporting</t>
  </si>
  <si>
    <t>3.4. External Integrations</t>
  </si>
  <si>
    <t>9.5.1.1. Security Considerations in Change Management</t>
  </si>
  <si>
    <t>2.1 Edge Security and Ingress</t>
  </si>
  <si>
    <t>2.2 Core Routing and Location</t>
  </si>
  <si>
    <t>2.3 Data and Enrichment</t>
  </si>
  <si>
    <t>2.4 Call Flow and Media Handling</t>
  </si>
  <si>
    <t>2.5 Egress and External Interfaces</t>
  </si>
  <si>
    <t>Section 3 -  GIS and Database Services Requirements</t>
  </si>
  <si>
    <t>3.1 Data Management and Interfaces</t>
  </si>
  <si>
    <t>3.2 Core Data Services</t>
  </si>
  <si>
    <t>3.3 PSAP-Facing Services</t>
  </si>
  <si>
    <t>3.4 External Integrations</t>
  </si>
  <si>
    <t>9.1 Service Management Framework</t>
  </si>
  <si>
    <t>9.2 Continuity and Resilience</t>
  </si>
  <si>
    <t>4. Security Requirements</t>
  </si>
  <si>
    <t>4.1. Management and Process Control</t>
  </si>
  <si>
    <t>4.1.1. Personnel Roles and Responsibilities</t>
  </si>
  <si>
    <t>4.1.2. Identity Management</t>
  </si>
  <si>
    <t>4.1.2.1. Roles</t>
  </si>
  <si>
    <t>4.1.3. Policies and Procedures</t>
  </si>
  <si>
    <t>4.1.3.1. Incident Response Plans</t>
  </si>
  <si>
    <t>4.2. Information System Infrastructure and Management</t>
  </si>
  <si>
    <t>4.1.4. Authorization and Data Rights Management</t>
  </si>
  <si>
    <t>4.2.1. Device Inventory</t>
  </si>
  <si>
    <t>4.2.2. Patching and Update Management</t>
  </si>
  <si>
    <t>4.2.3. Segmentation and Traffic Separation</t>
  </si>
  <si>
    <t>4.2.4. Network Boundary Protection</t>
  </si>
  <si>
    <t>4.2.4.1. External Connections</t>
  </si>
  <si>
    <t>4.2.4.2. Demilitarized Zones (DMZ)</t>
  </si>
  <si>
    <t>4.2.4.3. Defense in Depth</t>
  </si>
  <si>
    <t>4.2.4.4. Remote Access</t>
  </si>
  <si>
    <t>4.2.5. Infrastructure Resilience</t>
  </si>
  <si>
    <t>4.3. Authentication and Federated SSO</t>
  </si>
  <si>
    <t>4.4. Cryptography and Public Key Infrastructure</t>
  </si>
  <si>
    <t>4.4.1. Cryptographic Keys</t>
  </si>
  <si>
    <t>4.4.2. Use of Self-Signed Certificates</t>
  </si>
  <si>
    <t>4.5. Integrity Protection</t>
  </si>
  <si>
    <t>4.5.1. JSON Web Signatures (JWS)</t>
  </si>
  <si>
    <t>4.6. Information Privacy</t>
  </si>
  <si>
    <t>4.7. Security Assessment and Audit</t>
  </si>
  <si>
    <t>4.7.1. Assessment and Audit Documentation</t>
  </si>
  <si>
    <t>4.8. Security Monitoring, Detection, and Alerting</t>
  </si>
  <si>
    <t>4.8.1. Security Event Logging and Continuous Monitoring</t>
  </si>
  <si>
    <t>4.8.1.1. Time Synchronization</t>
  </si>
  <si>
    <t>4.8.2. Denial of Service and Telephony Denial of Service (DoS/TDoS)</t>
  </si>
  <si>
    <t>4.8.3. Intrusion Detection and Prevention Systems (IDS/IPS)</t>
  </si>
  <si>
    <t>4.9. Domain Name System (DNS)</t>
  </si>
  <si>
    <t>5. Reporting Services Requirements</t>
  </si>
  <si>
    <t>5.1. Reporting and Data Collection Requirements</t>
  </si>
  <si>
    <t>5.2. Logging Service</t>
  </si>
  <si>
    <t>5.3. i3 Logging and Reporting Requirements</t>
  </si>
  <si>
    <t>5.4. Functional Element Reporting</t>
  </si>
  <si>
    <t>5.5. Monitoring, Outages, Failover, Trouble Tickets, and Escalation</t>
  </si>
  <si>
    <t>5.6. Maintenance and Configuration Reports</t>
  </si>
  <si>
    <t>5.7. Discrepancy Reporting</t>
  </si>
  <si>
    <t>5.7.1. Policy and Core Routing</t>
  </si>
  <si>
    <t>5.7.1.1. Policy Store Discrepancy Report</t>
  </si>
  <si>
    <t>5.7.1.2. Policy Discrepancy Report</t>
  </si>
  <si>
    <t>5.7.1.3. Emergency Services Routing Proxy (ESRP) Discrepancy Report</t>
  </si>
  <si>
    <t>5.7.2. Location and GIS Sources</t>
  </si>
  <si>
    <t>5.7.2.1. Location Information Server (LIS) Discrepancy Report</t>
  </si>
  <si>
    <t>5.7.2.2. GIS Discrepancy Report</t>
  </si>
  <si>
    <t>5.7.2.3. MSAG Conversion Service Discrepancy Report</t>
  </si>
  <si>
    <t>5.7.2.4. LoST Discrepancy Report</t>
  </si>
  <si>
    <t>5.7.3. Signaling and Edge</t>
  </si>
  <si>
    <t>5.7.3.1. SIP Discrepancy Report</t>
  </si>
  <si>
    <t>5.7.3.2. Border Control Function (BCF) Discrepancy Report</t>
  </si>
  <si>
    <t>5.7.4. Network and Infrastructure</t>
  </si>
  <si>
    <t>5.7.4.1. Network Discrepancy Report</t>
  </si>
  <si>
    <t>5.7.5. Security and Trust</t>
  </si>
  <si>
    <t>5.7.5.1. Permissions/Security/Authentication Discrepancy Report</t>
  </si>
  <si>
    <t>5.7.5.2. Log Signature/Certificate Discrepancy Report</t>
  </si>
  <si>
    <t>5.7.6. Data and Logging</t>
  </si>
  <si>
    <t>5.7.6.1. Logging Service Discrepancy Report</t>
  </si>
  <si>
    <t>5.7.6.2. ADR/IS-ADR Discrepancy Report</t>
  </si>
  <si>
    <t>5.7.7. PSAP Operations and Treatments</t>
  </si>
  <si>
    <t>5.7.7.1. PSAP Call Taker Discrepancy Report</t>
  </si>
  <si>
    <t>5.7.7.2. Call Transfer Failure Discrepancy Report</t>
  </si>
  <si>
    <t>5.7.7.3. Interactive Media Response (IMR) Discrepancy Report</t>
  </si>
  <si>
    <t>5.7.8. External Providers</t>
  </si>
  <si>
    <t>5.7.8.1. Originating Service Provider Discrepancy Report</t>
  </si>
  <si>
    <t>5.7.9. Test and Tools</t>
  </si>
  <si>
    <t>5.7.9.1. Test Call Generator Discrepancy Report</t>
  </si>
  <si>
    <t>6. Installation Requirements</t>
  </si>
  <si>
    <t>6.1. Installation Services</t>
  </si>
  <si>
    <t>6.2. Wiring and Cabling</t>
  </si>
  <si>
    <t>6.3. Grounding</t>
  </si>
  <si>
    <t>7. Training</t>
  </si>
  <si>
    <t>7.1. Audiences and Scope</t>
  </si>
  <si>
    <t>7.2. Training Elements</t>
  </si>
  <si>
    <t>7.3. Technical Assistance</t>
  </si>
  <si>
    <t>7.4. Schedule and Locations</t>
  </si>
  <si>
    <t>7.5. Training Materials</t>
  </si>
  <si>
    <t>7.6. Post-Deployment Training and Costs (Proposal Requirement)</t>
  </si>
  <si>
    <t>7.7. Comprehension, Testing, and Certification</t>
  </si>
  <si>
    <t>7.8. Training Plan and Samples (Proposal Requirement)</t>
  </si>
  <si>
    <t>8. Operations and Service Management Requirements</t>
  </si>
  <si>
    <t>8.1. Service Management Framework</t>
  </si>
  <si>
    <t>8.1.1. Service Management Plan</t>
  </si>
  <si>
    <t>8.1.2. Service Level Agreement (SLA)</t>
  </si>
  <si>
    <t>8.1.3. Compliance and Risk Management</t>
  </si>
  <si>
    <t>8.1.4. Monthly Project Review and Compliance</t>
  </si>
  <si>
    <t>8.2. Continuity and Resilience</t>
  </si>
  <si>
    <t>8.2.1. Availability</t>
  </si>
  <si>
    <t>8.2.2. Continuity of Operations Plan (COOP)</t>
  </si>
  <si>
    <t>8.2.3. Disaster Recovery (DR)</t>
  </si>
  <si>
    <t>8.3. Operations Centers and Support</t>
  </si>
  <si>
    <t>8.3.1. Network Operations Center (NOC)</t>
  </si>
  <si>
    <t>8.3.2. Security Operations Center (SOC)</t>
  </si>
  <si>
    <t>8.3.3. Help Desk</t>
  </si>
  <si>
    <t>8.3.3.1. Trouble Handling and Ticketing Requirements</t>
  </si>
  <si>
    <t>8.3.3.2. Monitoring of Applications and Equipment</t>
  </si>
  <si>
    <t>8.3.3.3. Root Cause Analysis</t>
  </si>
  <si>
    <t>8.3.4. Customer Support Services</t>
  </si>
  <si>
    <t>8.4. Monitoring and Event Management</t>
  </si>
  <si>
    <t>8.4.1. Alarm Categories</t>
  </si>
  <si>
    <t>8.5. Change, Maintenance, and Release Management</t>
  </si>
  <si>
    <t>8.5.1. Change Management Requirements</t>
  </si>
  <si>
    <t>8.5.2. Scheduled Maintenance Process</t>
  </si>
  <si>
    <t>8.5.3. Software Development Process</t>
  </si>
  <si>
    <t>8.5.4. Software Updates and Improvements</t>
  </si>
  <si>
    <t>8.6. Spares and Inventory</t>
  </si>
  <si>
    <t>8.6.1. Spares</t>
  </si>
  <si>
    <t>8.6.2. Spare Inventory at Data Centers</t>
  </si>
  <si>
    <t>9. Value Add and Optional Services</t>
  </si>
  <si>
    <t>10. Use Case Examples for Use with Response</t>
  </si>
  <si>
    <t>Section 4 -  Security Requirements</t>
  </si>
  <si>
    <t>4.1 Management and Process Control</t>
  </si>
  <si>
    <t>4.2 Information System Infrastructure and Management</t>
  </si>
  <si>
    <t>4.3 Authentication and Federated SSO</t>
  </si>
  <si>
    <t>4.4 Cryptography and Public Key Infrastructure</t>
  </si>
  <si>
    <t>4.5 Integrity Protection</t>
  </si>
  <si>
    <t>4.6 Information Privacy</t>
  </si>
  <si>
    <t>4.7 Secruity Assessment and Audit</t>
  </si>
  <si>
    <t>4.8 Security Monitoring, Detection and Alerting</t>
  </si>
  <si>
    <t>4.9 Domain Name System (DNS)</t>
  </si>
  <si>
    <t>Section 5 - Reporting Services Requirements</t>
  </si>
  <si>
    <t>5.1 Reporting and Data Collection  Requirements</t>
  </si>
  <si>
    <t>5.2 Logging Service</t>
  </si>
  <si>
    <t>5.3 i3 Logging and Reporting Requirements</t>
  </si>
  <si>
    <t>5.4 Functional Element Reporting</t>
  </si>
  <si>
    <t>5.5 Monitoring, Outages, Failover, Trouble Tickets and Escalation</t>
  </si>
  <si>
    <t>5.6 Maintenance and Configuration Reports</t>
  </si>
  <si>
    <t>5.7 Discrepancy Reporting</t>
  </si>
  <si>
    <t>Section 6 - Installation Requirements</t>
  </si>
  <si>
    <t>6.1 Installation Requirements</t>
  </si>
  <si>
    <t>6.2 Wiring and Cabling</t>
  </si>
  <si>
    <t>6.3 Grounding</t>
  </si>
  <si>
    <t>Section 7 - Training</t>
  </si>
  <si>
    <t>7.1 Audiences and Scope</t>
  </si>
  <si>
    <t>7.2 Training Elements</t>
  </si>
  <si>
    <t>7.3 Technical Assistance</t>
  </si>
  <si>
    <t>7.4 Schedule and Locations</t>
  </si>
  <si>
    <t>7.5 Training Materials</t>
  </si>
  <si>
    <t>7.6 Post-Deployment Training and Costs (Proposal Requirements)</t>
  </si>
  <si>
    <t>7.7 Comprehension, Testing and Certification</t>
  </si>
  <si>
    <t>7.8 Training Plan and Samples (Proposal Requirement)</t>
  </si>
  <si>
    <t>Section 8 - Operations and Service Management Requirements</t>
  </si>
  <si>
    <t>8.1 Service Management Framework</t>
  </si>
  <si>
    <t>8.2 Continuity and Resilience</t>
  </si>
  <si>
    <t>8.3 Operations Centers and Support</t>
  </si>
  <si>
    <t>8.4 Monitoring and Event Management</t>
  </si>
  <si>
    <t>8.5 Change, Maintenance and Release Management</t>
  </si>
  <si>
    <t>8.6 Spares and Inventory</t>
  </si>
  <si>
    <t>Section 9 - Value Add / Optional</t>
  </si>
  <si>
    <t>Annual Cost</t>
  </si>
  <si>
    <t>Year 2</t>
  </si>
  <si>
    <t>Year 3</t>
  </si>
  <si>
    <t>Year 4</t>
  </si>
  <si>
    <t>Year 5</t>
  </si>
  <si>
    <t>This table indicates the pricing elements identified for requirements The successful Respondent is to group tasks/deliverables by the areas identified.  Each Section of the RFP requirements rolls into the item listed.Vendors should use this sheet as they feel necessary to accurately propose a price for each Section.  For example, if the pricing for ESInet is inclusive of each sub area, only one price needs to be entered.  If a sub-section is needed in addition to the overall price, the formula will add accordingly.</t>
  </si>
  <si>
    <t>At the bottom of the page is an area to offer further explanation of the pricing provided, and any assumptions that were used to provide the pricing.</t>
  </si>
  <si>
    <t>Instructions: Please fill in the cells shaded yellow.  These items will be used to assign Cost components.  Please do not fill in the gray and blue cells.  Note that the blue cells will populate automatically.  Price example - ESInet configured at 8 PSAP's for a total of 80,0000.   8 is entered in the unit of measure, $10,000 entered in the estimated cost.</t>
  </si>
  <si>
    <t>MRC</t>
  </si>
  <si>
    <t>Estimated one time (Nonrecurring - NRC) start up costs, capital costs etc.</t>
  </si>
  <si>
    <t>Schedule 2 – Monthly, Annual and Contract-total cost calculations</t>
  </si>
  <si>
    <t>Total MRC (proposed) [Year 1] - calculated from Schedule 1</t>
  </si>
  <si>
    <t>Total NRC (proposed) [Year 1] - caculated from Schedule 1</t>
  </si>
  <si>
    <t>Total Contract Cost Calculation</t>
  </si>
  <si>
    <t>Annual Cost (MRC*12) [Year 1 MRC]</t>
  </si>
  <si>
    <t>Contract Year</t>
  </si>
  <si>
    <t>NRC</t>
  </si>
  <si>
    <t>Year 1</t>
  </si>
  <si>
    <t>This table is to roll up the inputs from Schedule 1 into an Annual Cost and Contract-total Cost</t>
  </si>
  <si>
    <t>Contract TCO [Through Year 5]</t>
  </si>
  <si>
    <t>** Respondents should identify any additional Yearly One-Time Costs, and any proposed changes to Monthly Recurring Costs over the Initial Contract Term.</t>
  </si>
  <si>
    <t>RFP #202691101  FOR EMERGENCY SERVICES IP NETWORK (ESInet) and
NEXT GENERATION CORE SERVICES (NGCS)</t>
  </si>
  <si>
    <t>Revised Cost Proposal Template</t>
  </si>
  <si>
    <t>9.1 Call Handling Equipment Services</t>
  </si>
  <si>
    <t>9.1A VESTA Managed Emergency Call Handling (MECH)</t>
  </si>
  <si>
    <t>SAAS MGD 911 PSAP SETUP-NRC</t>
  </si>
  <si>
    <t>SAAS MGD 911 ADV POS - MRC</t>
  </si>
  <si>
    <t>VESTA Anyalytics - Per Position</t>
  </si>
  <si>
    <t>VESTA Anyalytics - Setup Fee</t>
  </si>
  <si>
    <t>CommandPost - Per Position</t>
  </si>
  <si>
    <t>CommandPost - Setup Fee</t>
  </si>
  <si>
    <t>911Assist - Monthly User</t>
  </si>
  <si>
    <t>911Assist - Monthly System</t>
  </si>
  <si>
    <t>911Assist - System Setup</t>
  </si>
  <si>
    <t>911Assist - Remote PSAP Setup</t>
  </si>
  <si>
    <t>911Assist - Per User Setup</t>
  </si>
  <si>
    <t>Maintenance and Support Services - Monthly</t>
  </si>
  <si>
    <t>Call Handling INCLUDING Satellite VIPER Node (SVN) at PSAP</t>
  </si>
  <si>
    <t>IWS External Programmable Keypad - 48 Buttons (replaces 24 button keypad included with VMS001)</t>
  </si>
  <si>
    <t>VIPER Gateway Chassis G3</t>
  </si>
  <si>
    <t>Admin Interface Module (AIM) G3</t>
  </si>
  <si>
    <t>CAMA Interface Module (CIM) G3</t>
  </si>
  <si>
    <t>Mediant 1000B Prebuilt Building Block (incl 1x T1 and M1000 Access License)</t>
  </si>
  <si>
    <t>Mediant 1000 Spare/Additional Part Digital Voice Module Single Span</t>
  </si>
  <si>
    <t>Mediant 1000 Access License - per Chassis</t>
  </si>
  <si>
    <t>i3 Next Generation PSAP Firewall</t>
  </si>
  <si>
    <t>PSAP HA Session Border Controller (SBC) - Includes 10 Sessions</t>
  </si>
  <si>
    <t>Session Capacity Expansion (10 Sessions) for PSAP HA SBC</t>
  </si>
  <si>
    <t>IP Phone Set with ALI</t>
  </si>
  <si>
    <t>LCD Monitor with Dual Screen Adapter Kits</t>
  </si>
  <si>
    <t>Redundant Sentry Console Server</t>
  </si>
  <si>
    <t>Laptop Position</t>
  </si>
  <si>
    <t>PowerOps (Monitor and mounting kit included)</t>
  </si>
  <si>
    <t>VIPER Intregrated ACD (Included with VMS002)</t>
  </si>
  <si>
    <t>Interface to 3rd party PBX via SIP</t>
  </si>
  <si>
    <t>Spatial Command &amp; Control
Includes: Up to 2 updates/year
Includes: a second LCD and dual screen adapter kit
Includes: one admin license per site</t>
  </si>
  <si>
    <t>Spatial Pro - per Seat</t>
  </si>
  <si>
    <t>9.1B VIPER Managed Emergency Call Handling (MECH)</t>
  </si>
  <si>
    <t>Optional Line Items</t>
  </si>
  <si>
    <t>9.2.1 LMMC Dejero 3 LTE\5G SIM</t>
  </si>
  <si>
    <t>9.2.2 LMMC Dejero 2 LTE\5G SIM 1 LEO</t>
  </si>
  <si>
    <t>9.2.3 LMMC Dejero 0 LTE\5G SIM 2 LEO</t>
  </si>
  <si>
    <t xml:space="preserve">9.2.4 Starlink LEO </t>
  </si>
  <si>
    <t>9.3 Optional NG9-1-1 Components</t>
  </si>
  <si>
    <t>9.3.1 NG9-1-1 NENA i3 Concurrent Call Session</t>
  </si>
  <si>
    <t>9.3.2 NG9-1-1 Legacy PSAP Gateway</t>
  </si>
  <si>
    <t xml:space="preserve">9.3.3 SafetyNet Recording </t>
  </si>
  <si>
    <t>1) Costs outlined in the above pricing table are exclusive of taxes, fees and surcharges.  Taxes, fees, and surcharges will be invoiced on a separate line item.                                                                                                                                                                                                                     2) Pricing listed in both 9.1 sections above is not to exceed.                                                                                                                                                                                          3) Pricing for the network and SD-WAN components of Hosted Call Handling sections(9.1A and 9.1B) will be done on an individual case basis, as different sites will have different network costs.                                                                                                                                                                                                                                          4) Pricing for 9.1A and 9.1B is valid for the initial 5 year contract term. Optional Hosted CPE pricing items will be repriced at time of any contract extensions. 
 5) Pricing in sections 9.1A and 9.1B requires a minimum purchase of 2 positions. Command Posts/Mobile Positions do not count toward the initial count of 2 positions.
 6)Line items with quantity but no pricing are assumed included in the offered services</t>
  </si>
  <si>
    <t>1) Costs outlined in the above pricing table are exclusive of taxes, fees and surcharges.  Taxes, fees, and surcharges will be invoiced on a separate line item. (Taxes and surcharges are estimated at $1,368.02 per month. Taxes and surcharges are subject to change.)
      2) Line items with stated quantities but no associated pricing are deemed included in the proposed services at no additional cost, unless otherwise specified.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</si>
</sst>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4" formatCode="_(&quot;$&quot;* #,##0.00_);_(&quot;$&quot;* \(#,##0.00\);_(&quot;$&quot;* &quot;-&quot;??_);_(@_)"/>
  </numFmts>
  <fonts count="13" x14ac:knownFonts="1">
    <font>
      <sz val="10"/>
      <name val="Arial"/>
    </font>
    <font>
      <sz val="10"/>
      <name val="Arial"/>
      <family val="2"/>
    </font>
    <font>
      <b/>
      <sz val="11"/>
      <name val="Arial"/>
      <family val="2"/>
    </font>
    <font>
      <sz val="8"/>
      <name val="Arial"/>
      <family val="2"/>
    </font>
    <font>
      <b/>
      <sz val="10"/>
      <name val="Arial"/>
      <family val="2"/>
    </font>
    <font>
      <sz val="11"/>
      <name val="Arial"/>
      <family val="2"/>
    </font>
    <font>
      <b/>
      <i/>
      <sz val="10"/>
      <name val="Arial"/>
      <family val="2"/>
    </font>
    <font>
      <b/>
      <sz val="10"/>
      <color theme="4"/>
      <name val="Arial"/>
      <family val="2"/>
    </font>
    <font>
      <b/>
      <sz val="11"/>
      <color rgb="FFFF0000"/>
      <name val="Arial"/>
      <family val="2"/>
    </font>
    <font>
      <b/>
      <sz val="11"/>
      <color rgb="FFC00000"/>
      <name val="Arial"/>
      <family val="2"/>
    </font>
    <font>
      <sz val="11"/>
      <color rgb="FFFF0000"/>
      <name val="Arial"/>
      <family val="2"/>
    </font>
    <font>
      <b/>
      <u/>
      <sz val="11"/>
      <name val="Arial"/>
      <family val="2"/>
    </font>
    <font>
      <b/>
      <sz val="12"/>
      <name val="Arial"/>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2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indexed="41"/>
        <bgColor indexed="64"/>
      </patternFill>
    </fill>
    <fill>
      <patternFill patternType="solid">
        <fgColor indexed="4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s>
  <cellStyleXfs count="4">
    <xf numFmtId="0" fontId="0" fillId="0" borderId="0"/>
    <xf numFmtId="41" fontId="1" fillId="0" borderId="0" applyFont="0" applyFill="0" applyBorder="0" applyAlignment="0" applyProtection="0"/>
    <xf numFmtId="44" fontId="1" fillId="0" borderId="0" applyFont="0" applyFill="0" applyBorder="0" applyAlignment="0" applyProtection="0"/>
    <xf numFmtId="0" fontId="3" fillId="0" borderId="0"/>
  </cellStyleXfs>
  <cellXfs count="90">
    <xf numFmtId="0" fontId="0" fillId="0" borderId="0" xfId="0"/>
    <xf numFmtId="0" fontId="2" fillId="2" borderId="0" xfId="0" applyFont="1" applyFill="1" applyAlignment="1" applyProtection="1">
      <alignment horizontal="left" wrapText="1"/>
      <protection hidden="1"/>
    </xf>
    <xf numFmtId="0" fontId="5" fillId="0" borderId="0" xfId="0" applyFont="1" applyAlignment="1">
      <alignment horizontal="center" vertical="center" wrapText="1"/>
    </xf>
    <xf numFmtId="0" fontId="5" fillId="10" borderId="3" xfId="0" applyFont="1" applyFill="1" applyBorder="1" applyAlignment="1" applyProtection="1">
      <alignment horizontal="left" vertical="top" wrapText="1"/>
      <protection locked="0"/>
    </xf>
    <xf numFmtId="0" fontId="1" fillId="0" borderId="0" xfId="0" applyFont="1" applyAlignment="1">
      <alignment horizontal="left" vertical="center" indent="2"/>
    </xf>
    <xf numFmtId="0" fontId="0" fillId="0" borderId="0" xfId="0" applyAlignment="1">
      <alignment horizontal="left"/>
    </xf>
    <xf numFmtId="0" fontId="1" fillId="0" borderId="0" xfId="0" applyFont="1" applyAlignment="1">
      <alignment horizontal="left" vertical="center" indent="1"/>
    </xf>
    <xf numFmtId="0" fontId="7" fillId="0" borderId="0" xfId="0" applyFont="1" applyAlignment="1">
      <alignment horizontal="left" vertical="center"/>
    </xf>
    <xf numFmtId="0" fontId="6" fillId="11" borderId="0" xfId="0" applyFont="1" applyFill="1" applyAlignment="1">
      <alignment horizontal="center"/>
    </xf>
    <xf numFmtId="0" fontId="4" fillId="12" borderId="0" xfId="0" applyFont="1" applyFill="1" applyAlignment="1">
      <alignment horizontal="left" vertical="center"/>
    </xf>
    <xf numFmtId="0" fontId="5" fillId="0" borderId="0" xfId="0" applyFont="1"/>
    <xf numFmtId="0" fontId="5" fillId="2" borderId="0" xfId="0" applyFont="1" applyFill="1" applyProtection="1">
      <protection hidden="1"/>
    </xf>
    <xf numFmtId="0" fontId="2" fillId="2" borderId="0" xfId="0" applyFont="1" applyFill="1" applyProtection="1">
      <protection hidden="1"/>
    </xf>
    <xf numFmtId="0" fontId="2" fillId="2" borderId="0" xfId="0" applyFont="1" applyFill="1" applyAlignment="1" applyProtection="1">
      <alignment wrapText="1"/>
      <protection hidden="1"/>
    </xf>
    <xf numFmtId="0" fontId="5" fillId="0" borderId="0" xfId="0" applyFont="1" applyProtection="1">
      <protection hidden="1"/>
    </xf>
    <xf numFmtId="0" fontId="5" fillId="2" borderId="0" xfId="0" applyFont="1" applyFill="1" applyAlignment="1" applyProtection="1">
      <alignment horizontal="center" wrapText="1"/>
      <protection hidden="1"/>
    </xf>
    <xf numFmtId="0" fontId="5" fillId="2" borderId="0" xfId="0" applyFont="1" applyFill="1" applyAlignment="1" applyProtection="1">
      <alignment horizontal="left" vertical="top" wrapText="1"/>
      <protection hidden="1"/>
    </xf>
    <xf numFmtId="0" fontId="5" fillId="2" borderId="0" xfId="3" applyFont="1" applyFill="1" applyProtection="1">
      <protection hidden="1"/>
    </xf>
    <xf numFmtId="0" fontId="5" fillId="0" borderId="0" xfId="0" applyFont="1" applyAlignment="1">
      <alignment vertical="top"/>
    </xf>
    <xf numFmtId="0" fontId="8" fillId="2" borderId="0" xfId="0" applyFont="1" applyFill="1" applyAlignment="1" applyProtection="1">
      <alignment vertical="top" wrapText="1"/>
      <protection hidden="1"/>
    </xf>
    <xf numFmtId="0" fontId="2" fillId="2" borderId="0" xfId="3" applyFont="1" applyFill="1" applyAlignment="1" applyProtection="1">
      <alignment wrapText="1"/>
      <protection hidden="1"/>
    </xf>
    <xf numFmtId="0" fontId="2" fillId="4" borderId="1" xfId="3"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center"/>
      <protection hidden="1"/>
    </xf>
    <xf numFmtId="49" fontId="2" fillId="5" borderId="1" xfId="3" applyNumberFormat="1" applyFont="1" applyFill="1" applyBorder="1" applyAlignment="1" applyProtection="1">
      <alignment wrapText="1"/>
      <protection hidden="1"/>
    </xf>
    <xf numFmtId="2" fontId="5" fillId="5" borderId="1" xfId="0" applyNumberFormat="1" applyFont="1" applyFill="1" applyBorder="1" applyProtection="1">
      <protection hidden="1"/>
    </xf>
    <xf numFmtId="44" fontId="5" fillId="6" borderId="1" xfId="2" applyFont="1" applyFill="1" applyBorder="1" applyAlignment="1" applyProtection="1">
      <protection hidden="1"/>
    </xf>
    <xf numFmtId="44" fontId="5" fillId="6" borderId="1" xfId="2" applyFont="1" applyFill="1" applyBorder="1" applyAlignment="1" applyProtection="1">
      <protection locked="0" hidden="1"/>
    </xf>
    <xf numFmtId="44" fontId="2" fillId="5" borderId="1" xfId="2" applyFont="1" applyFill="1" applyBorder="1" applyAlignment="1" applyProtection="1">
      <protection hidden="1"/>
    </xf>
    <xf numFmtId="44" fontId="5" fillId="5" borderId="1" xfId="2" applyFont="1" applyFill="1" applyBorder="1" applyAlignment="1" applyProtection="1">
      <protection hidden="1"/>
    </xf>
    <xf numFmtId="49" fontId="9" fillId="7" borderId="1" xfId="3" applyNumberFormat="1" applyFont="1" applyFill="1" applyBorder="1" applyAlignment="1" applyProtection="1">
      <alignment wrapText="1"/>
      <protection hidden="1"/>
    </xf>
    <xf numFmtId="41" fontId="5" fillId="7" borderId="1" xfId="1" applyFont="1" applyFill="1" applyBorder="1" applyProtection="1">
      <protection hidden="1"/>
    </xf>
    <xf numFmtId="44" fontId="5" fillId="7" borderId="1" xfId="2" applyFont="1" applyFill="1" applyBorder="1" applyAlignment="1" applyProtection="1">
      <protection hidden="1"/>
    </xf>
    <xf numFmtId="49" fontId="2" fillId="8" borderId="1" xfId="3" applyNumberFormat="1" applyFont="1" applyFill="1" applyBorder="1" applyAlignment="1" applyProtection="1">
      <alignment horizontal="right" wrapText="1"/>
      <protection hidden="1"/>
    </xf>
    <xf numFmtId="41" fontId="5" fillId="8" borderId="1" xfId="1" applyFont="1" applyFill="1" applyBorder="1" applyProtection="1">
      <protection hidden="1"/>
    </xf>
    <xf numFmtId="41" fontId="5" fillId="6" borderId="1" xfId="1" applyFont="1" applyFill="1" applyBorder="1" applyAlignment="1" applyProtection="1">
      <protection hidden="1"/>
    </xf>
    <xf numFmtId="44" fontId="2" fillId="8" borderId="2" xfId="2" applyFont="1" applyFill="1" applyBorder="1" applyAlignment="1" applyProtection="1">
      <protection hidden="1"/>
    </xf>
    <xf numFmtId="41" fontId="5" fillId="5" borderId="1" xfId="1" applyFont="1" applyFill="1" applyBorder="1" applyProtection="1">
      <protection hidden="1"/>
    </xf>
    <xf numFmtId="41" fontId="5" fillId="8" borderId="0" xfId="1" applyFont="1" applyFill="1" applyBorder="1" applyProtection="1">
      <protection hidden="1"/>
    </xf>
    <xf numFmtId="41" fontId="5" fillId="6" borderId="0" xfId="1" applyFont="1" applyFill="1" applyBorder="1" applyAlignment="1" applyProtection="1">
      <protection hidden="1"/>
    </xf>
    <xf numFmtId="44" fontId="5" fillId="6" borderId="0" xfId="2" applyFont="1" applyFill="1" applyBorder="1" applyAlignment="1" applyProtection="1">
      <protection locked="0" hidden="1"/>
    </xf>
    <xf numFmtId="44" fontId="5" fillId="6" borderId="2" xfId="2" applyFont="1" applyFill="1" applyBorder="1" applyAlignment="1" applyProtection="1">
      <protection hidden="1"/>
    </xf>
    <xf numFmtId="0" fontId="8" fillId="2" borderId="1" xfId="3" applyFont="1" applyFill="1" applyBorder="1" applyAlignment="1" applyProtection="1">
      <alignment wrapText="1"/>
      <protection hidden="1"/>
    </xf>
    <xf numFmtId="0" fontId="10" fillId="2" borderId="0" xfId="0" applyFont="1" applyFill="1" applyAlignment="1" applyProtection="1">
      <alignment horizontal="center" wrapText="1"/>
      <protection hidden="1"/>
    </xf>
    <xf numFmtId="0" fontId="10" fillId="0" borderId="0" xfId="0" applyFont="1"/>
    <xf numFmtId="44" fontId="8" fillId="9" borderId="2" xfId="2" applyFont="1" applyFill="1" applyBorder="1" applyAlignment="1" applyProtection="1"/>
    <xf numFmtId="0" fontId="10" fillId="2" borderId="0" xfId="3" applyFont="1" applyFill="1" applyProtection="1">
      <protection hidden="1"/>
    </xf>
    <xf numFmtId="0" fontId="5" fillId="0" borderId="0" xfId="0" applyFont="1" applyAlignment="1">
      <alignment wrapText="1"/>
    </xf>
    <xf numFmtId="0" fontId="11" fillId="0" borderId="0" xfId="0" applyFont="1" applyAlignment="1">
      <alignment horizontal="left" vertical="center" wrapText="1"/>
    </xf>
    <xf numFmtId="44" fontId="5" fillId="13" borderId="1" xfId="0" applyNumberFormat="1" applyFont="1" applyFill="1" applyBorder="1"/>
    <xf numFmtId="44" fontId="5" fillId="12" borderId="1" xfId="0" applyNumberFormat="1" applyFont="1" applyFill="1" applyBorder="1"/>
    <xf numFmtId="44" fontId="5" fillId="0" borderId="1" xfId="0" applyNumberFormat="1" applyFont="1" applyBorder="1"/>
    <xf numFmtId="49" fontId="9" fillId="7" borderId="1" xfId="3" applyNumberFormat="1" applyFont="1" applyFill="1" applyBorder="1" applyAlignment="1" applyProtection="1">
      <alignment horizontal="center" wrapText="1"/>
      <protection hidden="1"/>
    </xf>
    <xf numFmtId="0" fontId="8" fillId="0" borderId="0" xfId="3" applyFont="1" applyAlignment="1" applyProtection="1">
      <alignment vertical="top" wrapText="1"/>
      <protection hidden="1"/>
    </xf>
    <xf numFmtId="0" fontId="5" fillId="0" borderId="0" xfId="3" applyFont="1" applyProtection="1">
      <protection hidden="1"/>
    </xf>
    <xf numFmtId="0" fontId="8" fillId="2" borderId="0" xfId="0" applyFont="1" applyFill="1" applyAlignment="1" applyProtection="1">
      <alignment horizontal="left" vertical="top" wrapText="1"/>
      <protection hidden="1"/>
    </xf>
    <xf numFmtId="0" fontId="2" fillId="4" borderId="2" xfId="0" applyFont="1" applyFill="1" applyBorder="1" applyAlignment="1" applyProtection="1">
      <alignment horizontal="center" vertical="center" wrapText="1"/>
      <protection hidden="1"/>
    </xf>
    <xf numFmtId="0" fontId="2" fillId="4" borderId="2" xfId="3" applyFont="1" applyFill="1" applyBorder="1" applyAlignment="1" applyProtection="1">
      <alignment horizontal="center" vertical="center" wrapText="1"/>
      <protection hidden="1"/>
    </xf>
    <xf numFmtId="0" fontId="8" fillId="0" borderId="0" xfId="0" applyFont="1"/>
    <xf numFmtId="37" fontId="5" fillId="11" borderId="1" xfId="2" applyNumberFormat="1" applyFont="1" applyFill="1" applyBorder="1" applyAlignment="1" applyProtection="1">
      <alignment horizontal="center"/>
      <protection locked="0" hidden="1"/>
    </xf>
    <xf numFmtId="44" fontId="5" fillId="11" borderId="1" xfId="2" applyFont="1" applyFill="1" applyBorder="1" applyAlignment="1" applyProtection="1">
      <protection locked="0" hidden="1"/>
    </xf>
    <xf numFmtId="44" fontId="5" fillId="11" borderId="1" xfId="0" applyNumberFormat="1" applyFont="1" applyFill="1" applyBorder="1"/>
    <xf numFmtId="0" fontId="2" fillId="2" borderId="0" xfId="0" applyFont="1" applyFill="1" applyAlignment="1" applyProtection="1">
      <alignment horizontal="left"/>
      <protection hidden="1"/>
    </xf>
    <xf numFmtId="0" fontId="2" fillId="0" borderId="1" xfId="0" applyFont="1" applyBorder="1" applyAlignment="1">
      <alignment horizontal="center"/>
    </xf>
    <xf numFmtId="0" fontId="5" fillId="0" borderId="1" xfId="0" applyFont="1" applyBorder="1" applyAlignment="1">
      <alignment horizontal="center"/>
    </xf>
    <xf numFmtId="44" fontId="5" fillId="0" borderId="17" xfId="0" applyNumberFormat="1" applyFont="1" applyBorder="1"/>
    <xf numFmtId="0" fontId="2" fillId="0" borderId="0" xfId="0" applyFont="1" applyAlignment="1">
      <alignment horizontal="right"/>
    </xf>
    <xf numFmtId="44" fontId="12" fillId="0" borderId="16" xfId="0" applyNumberFormat="1" applyFont="1" applyBorder="1" applyAlignment="1">
      <alignment horizontal="right"/>
    </xf>
    <xf numFmtId="0" fontId="9" fillId="0" borderId="0" xfId="0" applyFont="1" applyAlignment="1">
      <alignment horizontal="center" vertical="center"/>
    </xf>
    <xf numFmtId="44" fontId="5" fillId="7" borderId="1" xfId="2" applyFont="1" applyFill="1" applyBorder="1" applyProtection="1">
      <protection hidden="1"/>
    </xf>
    <xf numFmtId="44" fontId="5" fillId="11" borderId="1" xfId="2" applyFont="1" applyFill="1" applyBorder="1" applyProtection="1">
      <protection locked="0" hidden="1"/>
    </xf>
    <xf numFmtId="44" fontId="2" fillId="8" borderId="18" xfId="2" applyFont="1" applyFill="1" applyBorder="1" applyProtection="1">
      <protection hidden="1"/>
    </xf>
    <xf numFmtId="44" fontId="5" fillId="7" borderId="19" xfId="2" applyFont="1" applyFill="1" applyBorder="1" applyProtection="1">
      <protection hidden="1"/>
    </xf>
    <xf numFmtId="0" fontId="0" fillId="0" borderId="18" xfId="0" applyBorder="1"/>
    <xf numFmtId="0" fontId="2" fillId="11" borderId="4" xfId="0" applyFont="1" applyFill="1" applyBorder="1" applyAlignment="1">
      <alignment horizontal="left" vertical="center" wrapText="1"/>
    </xf>
    <xf numFmtId="0" fontId="8" fillId="2" borderId="4" xfId="0" applyFont="1" applyFill="1" applyBorder="1" applyAlignment="1" applyProtection="1">
      <alignment horizontal="left" vertical="top" wrapText="1"/>
      <protection hidden="1"/>
    </xf>
    <xf numFmtId="0" fontId="8" fillId="3" borderId="10" xfId="3" applyFont="1" applyFill="1" applyBorder="1" applyAlignment="1" applyProtection="1">
      <alignment horizontal="left" vertical="top" wrapText="1"/>
      <protection hidden="1"/>
    </xf>
    <xf numFmtId="0" fontId="2" fillId="13" borderId="10" xfId="0" applyFont="1" applyFill="1" applyBorder="1" applyAlignment="1" applyProtection="1">
      <alignment horizontal="center" vertical="top" wrapText="1"/>
      <protection hidden="1"/>
    </xf>
    <xf numFmtId="0" fontId="2" fillId="12" borderId="13" xfId="3" applyFont="1" applyFill="1" applyBorder="1" applyAlignment="1" applyProtection="1">
      <alignment horizontal="center" vertical="top" wrapText="1"/>
      <protection hidden="1"/>
    </xf>
    <xf numFmtId="0" fontId="8" fillId="2" borderId="5" xfId="0" applyFont="1" applyFill="1" applyBorder="1" applyAlignment="1" applyProtection="1">
      <alignment horizontal="left" vertical="top" wrapText="1"/>
      <protection hidden="1"/>
    </xf>
    <xf numFmtId="0" fontId="8" fillId="2" borderId="6" xfId="0" applyFont="1" applyFill="1" applyBorder="1" applyAlignment="1" applyProtection="1">
      <alignment horizontal="left" vertical="top" wrapText="1"/>
      <protection hidden="1"/>
    </xf>
    <xf numFmtId="0" fontId="8" fillId="2" borderId="7" xfId="0" applyFont="1" applyFill="1" applyBorder="1" applyAlignment="1" applyProtection="1">
      <alignment horizontal="left" vertical="top" wrapText="1"/>
      <protection hidden="1"/>
    </xf>
    <xf numFmtId="0" fontId="8" fillId="2" borderId="8" xfId="0" applyFont="1" applyFill="1" applyBorder="1" applyAlignment="1" applyProtection="1">
      <alignment horizontal="left" vertical="top" wrapText="1"/>
      <protection hidden="1"/>
    </xf>
    <xf numFmtId="0" fontId="8" fillId="2" borderId="9" xfId="0" applyFont="1" applyFill="1" applyBorder="1" applyAlignment="1" applyProtection="1">
      <alignment horizontal="left" vertical="top" wrapText="1"/>
      <protection hidden="1"/>
    </xf>
    <xf numFmtId="0" fontId="5" fillId="0" borderId="0" xfId="0" applyFont="1" applyAlignment="1">
      <alignment vertical="center" wrapText="1"/>
    </xf>
    <xf numFmtId="0" fontId="2" fillId="13" borderId="11" xfId="0" applyFont="1" applyFill="1" applyBorder="1" applyAlignment="1" applyProtection="1">
      <alignment horizontal="center" vertical="top" wrapText="1"/>
      <protection hidden="1"/>
    </xf>
    <xf numFmtId="0" fontId="2" fillId="13" borderId="12" xfId="0" applyFont="1" applyFill="1" applyBorder="1" applyAlignment="1" applyProtection="1">
      <alignment horizontal="center" vertical="top" wrapText="1"/>
      <protection hidden="1"/>
    </xf>
    <xf numFmtId="0" fontId="2" fillId="12" borderId="14" xfId="3" applyFont="1" applyFill="1" applyBorder="1" applyAlignment="1" applyProtection="1">
      <alignment horizontal="center" vertical="top" wrapText="1"/>
      <protection hidden="1"/>
    </xf>
    <xf numFmtId="0" fontId="2" fillId="12" borderId="15" xfId="3" applyFont="1" applyFill="1" applyBorder="1" applyAlignment="1" applyProtection="1">
      <alignment horizontal="center" vertical="top" wrapText="1"/>
      <protection hidden="1"/>
    </xf>
    <xf numFmtId="0" fontId="2" fillId="11" borderId="5" xfId="0" applyFont="1" applyFill="1" applyBorder="1" applyAlignment="1">
      <alignment horizontal="left" vertical="center" wrapText="1"/>
    </xf>
    <xf numFmtId="0" fontId="2" fillId="11" borderId="0" xfId="0" applyFont="1" applyFill="1" applyAlignment="1">
      <alignment horizontal="left" vertical="center" wrapText="1"/>
    </xf>
  </cellXfs>
  <cellStyles count="4">
    <cellStyle name="Comma [0]" xfId="1" builtinId="6"/>
    <cellStyle name="Currency" xfId="2" builtinId="4"/>
    <cellStyle name="Normal" xfId="0" builtinId="0"/>
    <cellStyle name="Normal_Appendix A--Temps RFP Appendix" xfId="3" xr:uid="{4DAD6273-5A71-4A4A-ACF7-D1F3F82AE8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4D3FF-F0D6-4161-9700-0E5F3E3EB106}">
  <sheetPr>
    <pageSetUpPr fitToPage="1"/>
  </sheetPr>
  <dimension ref="A1:M130"/>
  <sheetViews>
    <sheetView showGridLines="0" tabSelected="1" topLeftCell="A82" zoomScaleNormal="100" workbookViewId="0">
      <selection activeCell="B100" sqref="B100"/>
    </sheetView>
  </sheetViews>
  <sheetFormatPr defaultColWidth="8.77734375" defaultRowHeight="13.8" x14ac:dyDescent="0.25"/>
  <cols>
    <col min="1" max="1" width="2.44140625" style="10" customWidth="1"/>
    <col min="2" max="2" width="84" style="46" customWidth="1"/>
    <col min="3" max="3" width="10.5546875" style="10" hidden="1" customWidth="1"/>
    <col min="4" max="4" width="14.77734375" style="10" customWidth="1"/>
    <col min="5" max="5" width="18.21875" style="10" customWidth="1"/>
    <col min="6" max="6" width="21.77734375" style="10" bestFit="1" customWidth="1"/>
    <col min="7" max="9" width="14.77734375" style="10" customWidth="1"/>
    <col min="10" max="16384" width="8.77734375" style="10"/>
  </cols>
  <sheetData>
    <row r="1" spans="1:13" x14ac:dyDescent="0.25">
      <c r="B1" s="1" t="s">
        <v>275</v>
      </c>
      <c r="C1" s="11"/>
      <c r="D1" s="11"/>
      <c r="E1" s="11"/>
      <c r="F1" s="11"/>
      <c r="G1" s="11"/>
      <c r="H1" s="11"/>
      <c r="I1" s="11"/>
    </row>
    <row r="2" spans="1:13" ht="27.6" x14ac:dyDescent="0.25">
      <c r="B2" s="1" t="s">
        <v>274</v>
      </c>
      <c r="C2" s="11"/>
      <c r="D2" s="11"/>
      <c r="E2" s="11"/>
      <c r="F2" s="11"/>
      <c r="G2" s="11"/>
      <c r="H2" s="11"/>
      <c r="I2" s="11"/>
    </row>
    <row r="3" spans="1:13" x14ac:dyDescent="0.25">
      <c r="B3" s="1" t="s">
        <v>0</v>
      </c>
      <c r="C3" s="11"/>
      <c r="D3" s="11"/>
      <c r="E3" s="11"/>
      <c r="F3" s="11"/>
      <c r="G3" s="11"/>
      <c r="H3" s="11"/>
      <c r="I3" s="11"/>
    </row>
    <row r="4" spans="1:13" ht="14.4" thickBot="1" x14ac:dyDescent="0.3">
      <c r="A4" s="12"/>
      <c r="B4" s="13"/>
      <c r="C4" s="14"/>
      <c r="D4" s="15"/>
      <c r="E4" s="16"/>
      <c r="F4" s="16"/>
      <c r="G4" s="17"/>
      <c r="H4" s="17"/>
      <c r="I4" s="16"/>
    </row>
    <row r="5" spans="1:13" s="18" customFormat="1" ht="12.75" customHeight="1" x14ac:dyDescent="0.25">
      <c r="B5" s="74" t="s">
        <v>258</v>
      </c>
      <c r="C5" s="74"/>
      <c r="D5" s="74"/>
      <c r="E5" s="74"/>
      <c r="F5" s="74"/>
      <c r="G5" s="74"/>
      <c r="H5" s="74"/>
      <c r="I5" s="19"/>
      <c r="J5" s="19"/>
      <c r="K5" s="19"/>
      <c r="L5" s="19"/>
      <c r="M5" s="19"/>
    </row>
    <row r="6" spans="1:13" ht="38.25" customHeight="1" thickBot="1" x14ac:dyDescent="0.3">
      <c r="A6" s="11"/>
      <c r="B6" s="74"/>
      <c r="C6" s="74"/>
      <c r="D6" s="74"/>
      <c r="E6" s="74"/>
      <c r="F6" s="74"/>
      <c r="G6" s="74"/>
      <c r="H6" s="74"/>
      <c r="I6" s="19"/>
      <c r="J6" s="19"/>
      <c r="K6" s="19"/>
      <c r="L6" s="19"/>
      <c r="M6" s="19"/>
    </row>
    <row r="7" spans="1:13" ht="19.350000000000001" customHeight="1" thickBot="1" x14ac:dyDescent="0.3">
      <c r="A7" s="11"/>
      <c r="B7" s="54"/>
      <c r="C7" s="54"/>
      <c r="D7" s="54"/>
      <c r="E7" s="54"/>
      <c r="F7" s="54"/>
      <c r="G7" s="54"/>
      <c r="H7" s="54"/>
      <c r="I7" s="19"/>
      <c r="J7" s="19"/>
      <c r="K7" s="19"/>
      <c r="L7" s="19"/>
      <c r="M7" s="19"/>
    </row>
    <row r="8" spans="1:13" ht="16.5" customHeight="1" thickBot="1" x14ac:dyDescent="0.3">
      <c r="A8" s="11"/>
      <c r="B8" s="75" t="s">
        <v>259</v>
      </c>
      <c r="C8" s="75"/>
      <c r="D8" s="75"/>
      <c r="E8" s="75"/>
      <c r="F8" s="75"/>
      <c r="G8" s="75"/>
      <c r="H8" s="75"/>
      <c r="I8" s="17"/>
    </row>
    <row r="9" spans="1:13" ht="16.5" customHeight="1" thickBot="1" x14ac:dyDescent="0.3">
      <c r="A9" s="14"/>
      <c r="B9" s="52"/>
      <c r="C9" s="52"/>
      <c r="D9" s="52"/>
      <c r="E9" s="52"/>
      <c r="F9" s="52"/>
      <c r="G9" s="52"/>
      <c r="H9" s="52"/>
      <c r="I9" s="53"/>
    </row>
    <row r="10" spans="1:13" ht="16.5" customHeight="1" x14ac:dyDescent="0.25">
      <c r="A10" s="11"/>
      <c r="B10" s="74" t="s">
        <v>260</v>
      </c>
      <c r="C10" s="74"/>
      <c r="D10" s="74"/>
      <c r="E10" s="74"/>
      <c r="F10" s="74"/>
      <c r="G10" s="74"/>
      <c r="H10" s="74"/>
      <c r="I10" s="19"/>
      <c r="J10" s="19"/>
      <c r="K10" s="19"/>
    </row>
    <row r="11" spans="1:13" ht="33" customHeight="1" thickBot="1" x14ac:dyDescent="0.3">
      <c r="A11" s="11"/>
      <c r="B11" s="74"/>
      <c r="C11" s="74"/>
      <c r="D11" s="74"/>
      <c r="E11" s="74"/>
      <c r="F11" s="74"/>
      <c r="G11" s="74"/>
      <c r="H11" s="74"/>
      <c r="I11" s="19"/>
      <c r="J11" s="19"/>
      <c r="K11" s="19"/>
    </row>
    <row r="12" spans="1:13" ht="33" customHeight="1" thickBot="1" x14ac:dyDescent="0.3">
      <c r="A12" s="11"/>
      <c r="B12" s="54"/>
      <c r="C12" s="54"/>
      <c r="D12" s="54"/>
      <c r="E12" s="54"/>
      <c r="F12" s="54"/>
      <c r="G12" s="54"/>
      <c r="H12" s="54"/>
      <c r="I12" s="19"/>
      <c r="J12" s="19"/>
      <c r="K12" s="19"/>
    </row>
    <row r="13" spans="1:13" ht="41.1" customHeight="1" thickBot="1" x14ac:dyDescent="0.3">
      <c r="A13" s="11"/>
      <c r="B13" s="20"/>
      <c r="C13" s="11"/>
      <c r="D13" s="76" t="s">
        <v>262</v>
      </c>
      <c r="E13" s="76"/>
      <c r="F13" s="76"/>
      <c r="G13" s="77" t="s">
        <v>1</v>
      </c>
      <c r="H13" s="77"/>
      <c r="I13" s="77"/>
    </row>
    <row r="14" spans="1:13" ht="41.4" x14ac:dyDescent="0.25">
      <c r="A14" s="11"/>
      <c r="B14" s="21" t="s">
        <v>2</v>
      </c>
      <c r="C14" s="22" t="s">
        <v>3</v>
      </c>
      <c r="D14" s="55" t="s">
        <v>4</v>
      </c>
      <c r="E14" s="56" t="s">
        <v>5</v>
      </c>
      <c r="F14" s="56" t="s">
        <v>6</v>
      </c>
      <c r="G14" s="55" t="s">
        <v>4</v>
      </c>
      <c r="H14" s="56" t="s">
        <v>7</v>
      </c>
      <c r="I14" s="56" t="s">
        <v>8</v>
      </c>
    </row>
    <row r="15" spans="1:13" x14ac:dyDescent="0.25">
      <c r="A15" s="11"/>
      <c r="B15" s="23" t="s">
        <v>17</v>
      </c>
      <c r="C15" s="24"/>
      <c r="D15" s="25"/>
      <c r="E15" s="25"/>
      <c r="F15" s="25"/>
      <c r="G15" s="25"/>
      <c r="H15" s="26"/>
      <c r="I15" s="25"/>
    </row>
    <row r="16" spans="1:13" x14ac:dyDescent="0.25">
      <c r="A16" s="11"/>
      <c r="B16" s="27" t="s">
        <v>9</v>
      </c>
      <c r="C16" s="28"/>
      <c r="D16" s="25"/>
      <c r="E16" s="25"/>
      <c r="F16" s="25"/>
      <c r="G16" s="25"/>
      <c r="H16" s="25"/>
      <c r="I16" s="25"/>
    </row>
    <row r="17" spans="1:9" x14ac:dyDescent="0.25">
      <c r="A17" s="11"/>
      <c r="B17" s="29" t="s">
        <v>18</v>
      </c>
      <c r="C17" s="30"/>
      <c r="D17" s="58">
        <v>1</v>
      </c>
      <c r="E17" s="59">
        <v>29750</v>
      </c>
      <c r="F17" s="31">
        <f>SUM(D17*E17)</f>
        <v>29750</v>
      </c>
      <c r="G17" s="58">
        <v>1</v>
      </c>
      <c r="H17" s="59">
        <v>0</v>
      </c>
      <c r="I17" s="31">
        <f>SUM(G17*H17)</f>
        <v>0</v>
      </c>
    </row>
    <row r="18" spans="1:9" x14ac:dyDescent="0.25">
      <c r="A18" s="11"/>
      <c r="B18" s="29" t="s">
        <v>19</v>
      </c>
      <c r="C18" s="30"/>
      <c r="D18" s="58">
        <v>1</v>
      </c>
      <c r="E18" s="59">
        <v>0</v>
      </c>
      <c r="F18" s="31">
        <f t="shared" ref="F18:F22" si="0">SUM(D18*E18)</f>
        <v>0</v>
      </c>
      <c r="G18" s="58">
        <v>1</v>
      </c>
      <c r="H18" s="59">
        <v>18840</v>
      </c>
      <c r="I18" s="31">
        <f t="shared" ref="I18:I22" si="1">SUM(G18*H18)</f>
        <v>18840</v>
      </c>
    </row>
    <row r="19" spans="1:9" x14ac:dyDescent="0.25">
      <c r="A19" s="11"/>
      <c r="B19" s="29" t="s">
        <v>20</v>
      </c>
      <c r="C19" s="30"/>
      <c r="D19" s="58">
        <v>1</v>
      </c>
      <c r="E19" s="59">
        <v>0</v>
      </c>
      <c r="F19" s="31">
        <f t="shared" si="0"/>
        <v>0</v>
      </c>
      <c r="G19" s="58">
        <v>1</v>
      </c>
      <c r="H19" s="59">
        <v>0</v>
      </c>
      <c r="I19" s="31">
        <f t="shared" si="1"/>
        <v>0</v>
      </c>
    </row>
    <row r="20" spans="1:9" x14ac:dyDescent="0.25">
      <c r="A20" s="11"/>
      <c r="B20" s="29" t="s">
        <v>23</v>
      </c>
      <c r="C20" s="30"/>
      <c r="D20" s="58">
        <v>1</v>
      </c>
      <c r="E20" s="59">
        <v>0</v>
      </c>
      <c r="F20" s="31">
        <f t="shared" si="0"/>
        <v>0</v>
      </c>
      <c r="G20" s="58">
        <v>1</v>
      </c>
      <c r="H20" s="59">
        <v>0</v>
      </c>
      <c r="I20" s="31">
        <f t="shared" si="1"/>
        <v>0</v>
      </c>
    </row>
    <row r="21" spans="1:9" x14ac:dyDescent="0.25">
      <c r="A21" s="11"/>
      <c r="B21" s="29" t="s">
        <v>21</v>
      </c>
      <c r="C21" s="30"/>
      <c r="D21" s="58">
        <v>1</v>
      </c>
      <c r="E21" s="59">
        <v>0</v>
      </c>
      <c r="F21" s="31">
        <f t="shared" si="0"/>
        <v>0</v>
      </c>
      <c r="G21" s="58">
        <v>1</v>
      </c>
      <c r="H21" s="59">
        <v>0</v>
      </c>
      <c r="I21" s="31">
        <f t="shared" si="1"/>
        <v>0</v>
      </c>
    </row>
    <row r="22" spans="1:9" x14ac:dyDescent="0.25">
      <c r="A22" s="11"/>
      <c r="B22" s="29" t="s">
        <v>22</v>
      </c>
      <c r="C22" s="30"/>
      <c r="D22" s="58">
        <v>1</v>
      </c>
      <c r="E22" s="59">
        <v>0</v>
      </c>
      <c r="F22" s="31">
        <f t="shared" si="0"/>
        <v>0</v>
      </c>
      <c r="G22" s="58">
        <v>1</v>
      </c>
      <c r="H22" s="59">
        <v>0</v>
      </c>
      <c r="I22" s="31">
        <f t="shared" si="1"/>
        <v>0</v>
      </c>
    </row>
    <row r="23" spans="1:9" x14ac:dyDescent="0.25">
      <c r="A23" s="11"/>
      <c r="B23" s="32" t="s">
        <v>11</v>
      </c>
      <c r="C23" s="33"/>
      <c r="D23" s="34" t="s">
        <v>10</v>
      </c>
      <c r="E23" s="26"/>
      <c r="F23" s="35">
        <f>SUM(F16:F22)</f>
        <v>29750</v>
      </c>
      <c r="G23" s="34" t="s">
        <v>10</v>
      </c>
      <c r="H23" s="26"/>
      <c r="I23" s="35">
        <f>SUM(I16:I22)</f>
        <v>18840</v>
      </c>
    </row>
    <row r="24" spans="1:9" x14ac:dyDescent="0.25">
      <c r="A24" s="11"/>
      <c r="B24" s="23" t="s">
        <v>24</v>
      </c>
      <c r="C24" s="24"/>
      <c r="D24" s="25"/>
      <c r="E24" s="25"/>
      <c r="F24" s="25"/>
      <c r="G24" s="25"/>
      <c r="H24" s="26"/>
      <c r="I24" s="25"/>
    </row>
    <row r="25" spans="1:9" x14ac:dyDescent="0.25">
      <c r="A25" s="11"/>
      <c r="B25" s="23" t="s">
        <v>12</v>
      </c>
      <c r="C25" s="36"/>
      <c r="D25" s="34" t="s">
        <v>10</v>
      </c>
      <c r="E25" s="26" t="s">
        <v>10</v>
      </c>
      <c r="F25" s="25" t="s">
        <v>10</v>
      </c>
      <c r="G25" s="34" t="s">
        <v>10</v>
      </c>
      <c r="H25" s="26" t="s">
        <v>10</v>
      </c>
      <c r="I25" s="25" t="s">
        <v>10</v>
      </c>
    </row>
    <row r="26" spans="1:9" x14ac:dyDescent="0.25">
      <c r="A26" s="11"/>
      <c r="B26" s="29" t="s">
        <v>90</v>
      </c>
      <c r="C26" s="30"/>
      <c r="D26" s="58">
        <v>1</v>
      </c>
      <c r="E26" s="59">
        <v>114708</v>
      </c>
      <c r="F26" s="31">
        <f t="shared" ref="F26:F27" si="2">SUM(D26*E26)</f>
        <v>114708</v>
      </c>
      <c r="G26" s="58">
        <v>1</v>
      </c>
      <c r="H26" s="59">
        <v>11040</v>
      </c>
      <c r="I26" s="31">
        <f t="shared" ref="I26:I27" si="3">SUM(G26*H26)</f>
        <v>11040</v>
      </c>
    </row>
    <row r="27" spans="1:9" x14ac:dyDescent="0.25">
      <c r="A27" s="11"/>
      <c r="B27" s="29" t="s">
        <v>91</v>
      </c>
      <c r="C27" s="30"/>
      <c r="D27" s="58">
        <v>1</v>
      </c>
      <c r="E27" s="59">
        <v>3168750</v>
      </c>
      <c r="F27" s="31">
        <f t="shared" si="2"/>
        <v>3168750</v>
      </c>
      <c r="G27" s="58">
        <v>1</v>
      </c>
      <c r="H27" s="59">
        <v>161129.42000000001</v>
      </c>
      <c r="I27" s="31">
        <f t="shared" si="3"/>
        <v>161129.42000000001</v>
      </c>
    </row>
    <row r="28" spans="1:9" x14ac:dyDescent="0.25">
      <c r="A28" s="11"/>
      <c r="B28" s="29" t="s">
        <v>92</v>
      </c>
      <c r="C28" s="30"/>
      <c r="D28" s="58">
        <v>1</v>
      </c>
      <c r="E28" s="59">
        <v>0</v>
      </c>
      <c r="F28" s="31">
        <f t="shared" ref="F28:F30" si="4">SUM(D28*E28)</f>
        <v>0</v>
      </c>
      <c r="G28" s="58">
        <v>1</v>
      </c>
      <c r="H28" s="59">
        <v>0</v>
      </c>
      <c r="I28" s="31">
        <f t="shared" ref="I28:I30" si="5">SUM(G28*H28)</f>
        <v>0</v>
      </c>
    </row>
    <row r="29" spans="1:9" x14ac:dyDescent="0.25">
      <c r="A29" s="11"/>
      <c r="B29" s="29" t="s">
        <v>93</v>
      </c>
      <c r="C29" s="30"/>
      <c r="D29" s="58">
        <v>1</v>
      </c>
      <c r="E29" s="59">
        <v>0</v>
      </c>
      <c r="F29" s="31">
        <f t="shared" si="4"/>
        <v>0</v>
      </c>
      <c r="G29" s="58">
        <v>1</v>
      </c>
      <c r="H29" s="59">
        <v>20594.749333333333</v>
      </c>
      <c r="I29" s="31">
        <f t="shared" si="5"/>
        <v>20594.749333333333</v>
      </c>
    </row>
    <row r="30" spans="1:9" x14ac:dyDescent="0.25">
      <c r="A30" s="11"/>
      <c r="B30" s="29" t="s">
        <v>94</v>
      </c>
      <c r="C30" s="30"/>
      <c r="D30" s="58">
        <v>1</v>
      </c>
      <c r="E30" s="59">
        <v>0</v>
      </c>
      <c r="F30" s="31">
        <f t="shared" si="4"/>
        <v>0</v>
      </c>
      <c r="G30" s="58">
        <v>1</v>
      </c>
      <c r="H30" s="59">
        <v>0</v>
      </c>
      <c r="I30" s="31">
        <f t="shared" si="5"/>
        <v>0</v>
      </c>
    </row>
    <row r="31" spans="1:9" x14ac:dyDescent="0.25">
      <c r="A31" s="11"/>
      <c r="B31" s="32" t="s">
        <v>11</v>
      </c>
      <c r="C31" s="33"/>
      <c r="D31" s="34" t="s">
        <v>10</v>
      </c>
      <c r="E31" s="26"/>
      <c r="F31" s="35">
        <f>SUM(F26:F30)</f>
        <v>3283458</v>
      </c>
      <c r="G31" s="34" t="s">
        <v>10</v>
      </c>
      <c r="H31" s="26"/>
      <c r="I31" s="35">
        <f>SUM(I26:I30)</f>
        <v>192764.16933333335</v>
      </c>
    </row>
    <row r="32" spans="1:9" x14ac:dyDescent="0.25">
      <c r="A32" s="11"/>
      <c r="B32" s="23" t="s">
        <v>95</v>
      </c>
      <c r="C32" s="24"/>
      <c r="D32" s="25"/>
      <c r="E32" s="25"/>
      <c r="F32" s="25"/>
      <c r="G32" s="25"/>
      <c r="H32" s="26"/>
      <c r="I32" s="25"/>
    </row>
    <row r="33" spans="1:9" x14ac:dyDescent="0.25">
      <c r="A33" s="11"/>
      <c r="B33" s="29" t="s">
        <v>96</v>
      </c>
      <c r="C33" s="30"/>
      <c r="D33" s="58">
        <v>1</v>
      </c>
      <c r="E33" s="59">
        <v>0</v>
      </c>
      <c r="F33" s="31">
        <f t="shared" ref="F33" si="6">SUM(D33*E33)</f>
        <v>0</v>
      </c>
      <c r="G33" s="58">
        <v>1</v>
      </c>
      <c r="H33" s="59">
        <v>0</v>
      </c>
      <c r="I33" s="31">
        <f t="shared" ref="I33" si="7">SUM(G33*H33)</f>
        <v>0</v>
      </c>
    </row>
    <row r="34" spans="1:9" x14ac:dyDescent="0.25">
      <c r="A34" s="11"/>
      <c r="B34" s="29" t="s">
        <v>97</v>
      </c>
      <c r="C34" s="30"/>
      <c r="D34" s="58">
        <v>1</v>
      </c>
      <c r="E34" s="59">
        <v>0</v>
      </c>
      <c r="F34" s="31">
        <f t="shared" ref="F34:F36" si="8">SUM(D34*E34)</f>
        <v>0</v>
      </c>
      <c r="G34" s="58">
        <v>1</v>
      </c>
      <c r="H34" s="59">
        <v>0</v>
      </c>
      <c r="I34" s="31">
        <f t="shared" ref="I34:I36" si="9">SUM(G34*H34)</f>
        <v>0</v>
      </c>
    </row>
    <row r="35" spans="1:9" x14ac:dyDescent="0.25">
      <c r="A35" s="11"/>
      <c r="B35" s="29" t="s">
        <v>98</v>
      </c>
      <c r="C35" s="30"/>
      <c r="D35" s="58">
        <v>1</v>
      </c>
      <c r="E35" s="59">
        <v>0</v>
      </c>
      <c r="F35" s="31">
        <f t="shared" si="8"/>
        <v>0</v>
      </c>
      <c r="G35" s="58">
        <v>1</v>
      </c>
      <c r="H35" s="59">
        <v>0</v>
      </c>
      <c r="I35" s="31">
        <f t="shared" si="9"/>
        <v>0</v>
      </c>
    </row>
    <row r="36" spans="1:9" x14ac:dyDescent="0.25">
      <c r="A36" s="11"/>
      <c r="B36" s="29" t="s">
        <v>99</v>
      </c>
      <c r="C36" s="30"/>
      <c r="D36" s="58">
        <v>1</v>
      </c>
      <c r="E36" s="59">
        <v>0</v>
      </c>
      <c r="F36" s="31">
        <f t="shared" si="8"/>
        <v>0</v>
      </c>
      <c r="G36" s="58">
        <v>1</v>
      </c>
      <c r="H36" s="59">
        <v>0</v>
      </c>
      <c r="I36" s="31">
        <f t="shared" si="9"/>
        <v>0</v>
      </c>
    </row>
    <row r="37" spans="1:9" x14ac:dyDescent="0.25">
      <c r="A37" s="11"/>
      <c r="B37" s="32" t="s">
        <v>11</v>
      </c>
      <c r="C37" s="33"/>
      <c r="D37" s="34" t="s">
        <v>10</v>
      </c>
      <c r="E37" s="26"/>
      <c r="F37" s="35">
        <f>SUM(F33:F36)</f>
        <v>0</v>
      </c>
      <c r="G37" s="34" t="s">
        <v>10</v>
      </c>
      <c r="H37" s="26"/>
      <c r="I37" s="35">
        <f>SUM(I33:I36)</f>
        <v>0</v>
      </c>
    </row>
    <row r="38" spans="1:9" x14ac:dyDescent="0.25">
      <c r="A38" s="11"/>
      <c r="B38" s="23" t="s">
        <v>214</v>
      </c>
      <c r="C38" s="24"/>
      <c r="D38" s="25"/>
      <c r="E38" s="25"/>
      <c r="F38" s="25"/>
      <c r="G38" s="25"/>
      <c r="H38" s="26"/>
      <c r="I38" s="25"/>
    </row>
    <row r="39" spans="1:9" x14ac:dyDescent="0.25">
      <c r="A39" s="11"/>
      <c r="B39" s="29" t="s">
        <v>215</v>
      </c>
      <c r="C39" s="30"/>
      <c r="D39" s="58">
        <v>1</v>
      </c>
      <c r="E39" s="59">
        <v>0</v>
      </c>
      <c r="F39" s="31">
        <f t="shared" ref="F39" si="10">SUM(D39*E39)</f>
        <v>0</v>
      </c>
      <c r="G39" s="58">
        <v>1</v>
      </c>
      <c r="H39" s="59">
        <v>0</v>
      </c>
      <c r="I39" s="31">
        <f t="shared" ref="I39" si="11">SUM(G39*H39)</f>
        <v>0</v>
      </c>
    </row>
    <row r="40" spans="1:9" x14ac:dyDescent="0.25">
      <c r="A40" s="11"/>
      <c r="B40" s="29" t="s">
        <v>216</v>
      </c>
      <c r="C40" s="30"/>
      <c r="D40" s="58">
        <v>1</v>
      </c>
      <c r="E40" s="59">
        <v>0</v>
      </c>
      <c r="F40" s="31">
        <f t="shared" ref="F40:F47" si="12">SUM(D40*E40)</f>
        <v>0</v>
      </c>
      <c r="G40" s="58">
        <v>1</v>
      </c>
      <c r="H40" s="59">
        <v>0</v>
      </c>
      <c r="I40" s="31">
        <f t="shared" ref="I40:I47" si="13">SUM(G40*H40)</f>
        <v>0</v>
      </c>
    </row>
    <row r="41" spans="1:9" x14ac:dyDescent="0.25">
      <c r="A41" s="11"/>
      <c r="B41" s="29" t="s">
        <v>217</v>
      </c>
      <c r="C41" s="30"/>
      <c r="D41" s="58">
        <v>1</v>
      </c>
      <c r="E41" s="59">
        <v>0</v>
      </c>
      <c r="F41" s="31">
        <f t="shared" si="12"/>
        <v>0</v>
      </c>
      <c r="G41" s="58">
        <v>1</v>
      </c>
      <c r="H41" s="59">
        <v>0</v>
      </c>
      <c r="I41" s="31">
        <f t="shared" si="13"/>
        <v>0</v>
      </c>
    </row>
    <row r="42" spans="1:9" x14ac:dyDescent="0.25">
      <c r="A42" s="11"/>
      <c r="B42" s="29" t="s">
        <v>218</v>
      </c>
      <c r="C42" s="30"/>
      <c r="D42" s="58">
        <v>1</v>
      </c>
      <c r="E42" s="59">
        <v>0</v>
      </c>
      <c r="F42" s="31">
        <f t="shared" si="12"/>
        <v>0</v>
      </c>
      <c r="G42" s="58">
        <v>1</v>
      </c>
      <c r="H42" s="59">
        <v>12319.285</v>
      </c>
      <c r="I42" s="31">
        <f t="shared" si="13"/>
        <v>12319.285</v>
      </c>
    </row>
    <row r="43" spans="1:9" x14ac:dyDescent="0.25">
      <c r="A43" s="11"/>
      <c r="B43" s="29" t="s">
        <v>219</v>
      </c>
      <c r="C43" s="30"/>
      <c r="D43" s="58">
        <v>1</v>
      </c>
      <c r="E43" s="59">
        <v>0</v>
      </c>
      <c r="F43" s="31">
        <f t="shared" si="12"/>
        <v>0</v>
      </c>
      <c r="G43" s="58">
        <v>1</v>
      </c>
      <c r="H43" s="59">
        <v>7162.3750000000009</v>
      </c>
      <c r="I43" s="31">
        <f t="shared" si="13"/>
        <v>7162.3750000000009</v>
      </c>
    </row>
    <row r="44" spans="1:9" x14ac:dyDescent="0.25">
      <c r="A44" s="11"/>
      <c r="B44" s="29" t="s">
        <v>220</v>
      </c>
      <c r="C44" s="30"/>
      <c r="D44" s="58">
        <v>1</v>
      </c>
      <c r="E44" s="59">
        <v>0</v>
      </c>
      <c r="F44" s="31">
        <f t="shared" si="12"/>
        <v>0</v>
      </c>
      <c r="G44" s="58">
        <v>1</v>
      </c>
      <c r="H44" s="59">
        <v>0</v>
      </c>
      <c r="I44" s="31">
        <f t="shared" si="13"/>
        <v>0</v>
      </c>
    </row>
    <row r="45" spans="1:9" x14ac:dyDescent="0.25">
      <c r="A45" s="11"/>
      <c r="B45" s="29" t="s">
        <v>221</v>
      </c>
      <c r="C45" s="30"/>
      <c r="D45" s="58">
        <v>1</v>
      </c>
      <c r="E45" s="59">
        <v>20216.606498194946</v>
      </c>
      <c r="F45" s="31">
        <f t="shared" si="12"/>
        <v>20216.606498194946</v>
      </c>
      <c r="G45" s="58">
        <v>1</v>
      </c>
      <c r="H45" s="59">
        <v>0</v>
      </c>
      <c r="I45" s="31">
        <f t="shared" si="13"/>
        <v>0</v>
      </c>
    </row>
    <row r="46" spans="1:9" x14ac:dyDescent="0.25">
      <c r="A46" s="11"/>
      <c r="B46" s="29" t="s">
        <v>222</v>
      </c>
      <c r="C46" s="30"/>
      <c r="D46" s="58">
        <v>1</v>
      </c>
      <c r="E46" s="59">
        <v>0</v>
      </c>
      <c r="F46" s="31">
        <f t="shared" si="12"/>
        <v>0</v>
      </c>
      <c r="G46" s="58">
        <v>1</v>
      </c>
      <c r="H46" s="59">
        <v>0</v>
      </c>
      <c r="I46" s="31">
        <f t="shared" si="13"/>
        <v>0</v>
      </c>
    </row>
    <row r="47" spans="1:9" x14ac:dyDescent="0.25">
      <c r="A47" s="11"/>
      <c r="B47" s="29" t="s">
        <v>223</v>
      </c>
      <c r="C47" s="30"/>
      <c r="D47" s="58">
        <v>1</v>
      </c>
      <c r="E47" s="59">
        <v>0</v>
      </c>
      <c r="F47" s="31">
        <f t="shared" si="12"/>
        <v>0</v>
      </c>
      <c r="G47" s="58">
        <v>1</v>
      </c>
      <c r="H47" s="59">
        <v>0</v>
      </c>
      <c r="I47" s="31">
        <f t="shared" si="13"/>
        <v>0</v>
      </c>
    </row>
    <row r="48" spans="1:9" x14ac:dyDescent="0.25">
      <c r="A48" s="11"/>
      <c r="B48" s="32" t="s">
        <v>11</v>
      </c>
      <c r="C48" s="33"/>
      <c r="D48" s="34" t="s">
        <v>10</v>
      </c>
      <c r="E48" s="26"/>
      <c r="F48" s="35">
        <f>SUM(F39:F47)</f>
        <v>20216.606498194946</v>
      </c>
      <c r="G48" s="34" t="s">
        <v>10</v>
      </c>
      <c r="H48" s="26"/>
      <c r="I48" s="35">
        <f>SUM(I39:I47)</f>
        <v>19481.66</v>
      </c>
    </row>
    <row r="49" spans="1:9" x14ac:dyDescent="0.25">
      <c r="A49" s="11"/>
      <c r="B49" s="23" t="s">
        <v>224</v>
      </c>
      <c r="C49" s="24"/>
      <c r="D49" s="25"/>
      <c r="E49" s="25"/>
      <c r="F49" s="25"/>
      <c r="G49" s="25"/>
      <c r="H49" s="26"/>
      <c r="I49" s="25"/>
    </row>
    <row r="50" spans="1:9" x14ac:dyDescent="0.25">
      <c r="A50" s="11"/>
      <c r="B50" s="29" t="s">
        <v>225</v>
      </c>
      <c r="C50" s="30"/>
      <c r="D50" s="58">
        <v>68</v>
      </c>
      <c r="E50" s="59">
        <v>3718.75</v>
      </c>
      <c r="F50" s="31">
        <f t="shared" ref="F50" si="14">SUM(D50*E50)</f>
        <v>252875</v>
      </c>
      <c r="G50" s="58">
        <v>68</v>
      </c>
      <c r="H50" s="59">
        <v>271.42857142857144</v>
      </c>
      <c r="I50" s="31">
        <f t="shared" ref="I50" si="15">SUM(G50*H50)</f>
        <v>18457.142857142859</v>
      </c>
    </row>
    <row r="51" spans="1:9" x14ac:dyDescent="0.25">
      <c r="A51" s="11"/>
      <c r="B51" s="29" t="s">
        <v>226</v>
      </c>
      <c r="C51" s="30"/>
      <c r="D51" s="58">
        <v>1</v>
      </c>
      <c r="E51" s="59">
        <v>0</v>
      </c>
      <c r="F51" s="31">
        <f t="shared" ref="F51:F56" si="16">SUM(D51*E51)</f>
        <v>0</v>
      </c>
      <c r="G51" s="58">
        <v>1</v>
      </c>
      <c r="H51" s="59">
        <v>0</v>
      </c>
      <c r="I51" s="31">
        <f t="shared" ref="I51:I56" si="17">SUM(G51*H51)</f>
        <v>0</v>
      </c>
    </row>
    <row r="52" spans="1:9" x14ac:dyDescent="0.25">
      <c r="A52" s="11"/>
      <c r="B52" s="29" t="s">
        <v>227</v>
      </c>
      <c r="C52" s="30"/>
      <c r="D52" s="58">
        <v>1</v>
      </c>
      <c r="E52" s="59">
        <v>0</v>
      </c>
      <c r="F52" s="31">
        <f t="shared" si="16"/>
        <v>0</v>
      </c>
      <c r="G52" s="58">
        <v>1</v>
      </c>
      <c r="H52" s="59">
        <v>0</v>
      </c>
      <c r="I52" s="31">
        <f t="shared" si="17"/>
        <v>0</v>
      </c>
    </row>
    <row r="53" spans="1:9" x14ac:dyDescent="0.25">
      <c r="A53" s="11"/>
      <c r="B53" s="29" t="s">
        <v>228</v>
      </c>
      <c r="C53" s="30"/>
      <c r="D53" s="58">
        <v>1</v>
      </c>
      <c r="E53" s="59">
        <v>0</v>
      </c>
      <c r="F53" s="31">
        <f t="shared" si="16"/>
        <v>0</v>
      </c>
      <c r="G53" s="58">
        <v>1</v>
      </c>
      <c r="H53" s="59">
        <v>0</v>
      </c>
      <c r="I53" s="31">
        <f t="shared" si="17"/>
        <v>0</v>
      </c>
    </row>
    <row r="54" spans="1:9" x14ac:dyDescent="0.25">
      <c r="A54" s="11"/>
      <c r="B54" s="29" t="s">
        <v>229</v>
      </c>
      <c r="C54" s="30"/>
      <c r="D54" s="58">
        <v>1</v>
      </c>
      <c r="E54" s="59">
        <v>0</v>
      </c>
      <c r="F54" s="31">
        <f t="shared" si="16"/>
        <v>0</v>
      </c>
      <c r="G54" s="58">
        <v>1</v>
      </c>
      <c r="H54" s="59">
        <v>0</v>
      </c>
      <c r="I54" s="31">
        <f t="shared" si="17"/>
        <v>0</v>
      </c>
    </row>
    <row r="55" spans="1:9" x14ac:dyDescent="0.25">
      <c r="A55" s="11"/>
      <c r="B55" s="29" t="s">
        <v>230</v>
      </c>
      <c r="C55" s="30"/>
      <c r="D55" s="58">
        <v>1</v>
      </c>
      <c r="E55" s="59">
        <v>0</v>
      </c>
      <c r="F55" s="31">
        <f t="shared" si="16"/>
        <v>0</v>
      </c>
      <c r="G55" s="58">
        <v>1</v>
      </c>
      <c r="H55" s="59">
        <v>0</v>
      </c>
      <c r="I55" s="31">
        <f t="shared" si="17"/>
        <v>0</v>
      </c>
    </row>
    <row r="56" spans="1:9" x14ac:dyDescent="0.25">
      <c r="A56" s="11"/>
      <c r="B56" s="29" t="s">
        <v>231</v>
      </c>
      <c r="C56" s="30"/>
      <c r="D56" s="58">
        <v>1</v>
      </c>
      <c r="E56" s="59">
        <v>0</v>
      </c>
      <c r="F56" s="31">
        <f t="shared" si="16"/>
        <v>0</v>
      </c>
      <c r="G56" s="58">
        <v>1</v>
      </c>
      <c r="H56" s="59">
        <v>0</v>
      </c>
      <c r="I56" s="31">
        <f t="shared" si="17"/>
        <v>0</v>
      </c>
    </row>
    <row r="57" spans="1:9" x14ac:dyDescent="0.25">
      <c r="A57" s="11"/>
      <c r="B57" s="32" t="s">
        <v>11</v>
      </c>
      <c r="C57" s="33"/>
      <c r="D57" s="34" t="s">
        <v>10</v>
      </c>
      <c r="E57" s="26"/>
      <c r="F57" s="35">
        <f>SUM(F50:F56)</f>
        <v>252875</v>
      </c>
      <c r="G57" s="34" t="s">
        <v>10</v>
      </c>
      <c r="H57" s="26"/>
      <c r="I57" s="35">
        <f>SUM(I50:I56)</f>
        <v>18457.142857142859</v>
      </c>
    </row>
    <row r="58" spans="1:9" x14ac:dyDescent="0.25">
      <c r="A58" s="11"/>
      <c r="B58" s="23" t="s">
        <v>232</v>
      </c>
      <c r="C58" s="24"/>
      <c r="D58" s="25"/>
      <c r="E58" s="25"/>
      <c r="F58" s="25"/>
      <c r="G58" s="25"/>
      <c r="H58" s="26"/>
      <c r="I58" s="25"/>
    </row>
    <row r="59" spans="1:9" x14ac:dyDescent="0.25">
      <c r="A59" s="11"/>
      <c r="B59" s="29" t="s">
        <v>233</v>
      </c>
      <c r="C59" s="30"/>
      <c r="D59" s="58">
        <v>1</v>
      </c>
      <c r="E59" s="59">
        <v>110144.97</v>
      </c>
      <c r="F59" s="31">
        <f t="shared" ref="F59" si="18">SUM(D59*E59)</f>
        <v>110144.97</v>
      </c>
      <c r="G59" s="58">
        <v>1</v>
      </c>
      <c r="H59" s="59">
        <v>0</v>
      </c>
      <c r="I59" s="31">
        <f t="shared" ref="I59" si="19">SUM(G59*H59)</f>
        <v>0</v>
      </c>
    </row>
    <row r="60" spans="1:9" x14ac:dyDescent="0.25">
      <c r="A60" s="11"/>
      <c r="B60" s="29" t="s">
        <v>234</v>
      </c>
      <c r="C60" s="30"/>
      <c r="D60" s="58">
        <v>1</v>
      </c>
      <c r="E60" s="59">
        <v>0</v>
      </c>
      <c r="F60" s="31">
        <f t="shared" ref="F60:F61" si="20">SUM(D60*E60)</f>
        <v>0</v>
      </c>
      <c r="G60" s="58">
        <v>1</v>
      </c>
      <c r="H60" s="59">
        <v>0</v>
      </c>
      <c r="I60" s="31">
        <f t="shared" ref="I60:I61" si="21">SUM(G60*H60)</f>
        <v>0</v>
      </c>
    </row>
    <row r="61" spans="1:9" x14ac:dyDescent="0.25">
      <c r="A61" s="11"/>
      <c r="B61" s="29" t="s">
        <v>235</v>
      </c>
      <c r="C61" s="30"/>
      <c r="D61" s="58">
        <v>1</v>
      </c>
      <c r="E61" s="59">
        <v>0</v>
      </c>
      <c r="F61" s="31">
        <f t="shared" si="20"/>
        <v>0</v>
      </c>
      <c r="G61" s="58">
        <v>1</v>
      </c>
      <c r="H61" s="59">
        <v>0</v>
      </c>
      <c r="I61" s="31">
        <f t="shared" si="21"/>
        <v>0</v>
      </c>
    </row>
    <row r="62" spans="1:9" x14ac:dyDescent="0.25">
      <c r="A62" s="11"/>
      <c r="B62" s="32" t="s">
        <v>11</v>
      </c>
      <c r="C62" s="33"/>
      <c r="D62" s="34" t="s">
        <v>10</v>
      </c>
      <c r="E62" s="26"/>
      <c r="F62" s="35">
        <f>SUM(F59:F61)</f>
        <v>110144.97</v>
      </c>
      <c r="G62" s="34" t="s">
        <v>10</v>
      </c>
      <c r="H62" s="26"/>
      <c r="I62" s="35">
        <f>SUM(I59:I61)</f>
        <v>0</v>
      </c>
    </row>
    <row r="63" spans="1:9" x14ac:dyDescent="0.25">
      <c r="A63" s="11"/>
      <c r="B63" s="23" t="s">
        <v>236</v>
      </c>
      <c r="C63" s="24"/>
      <c r="D63" s="25"/>
      <c r="E63" s="25"/>
      <c r="F63" s="25"/>
      <c r="G63" s="25"/>
      <c r="H63" s="26"/>
      <c r="I63" s="25"/>
    </row>
    <row r="64" spans="1:9" x14ac:dyDescent="0.25">
      <c r="A64" s="11"/>
      <c r="B64" s="29" t="s">
        <v>237</v>
      </c>
      <c r="C64" s="30"/>
      <c r="D64" s="58">
        <v>1</v>
      </c>
      <c r="E64" s="59">
        <v>0</v>
      </c>
      <c r="F64" s="31">
        <f t="shared" ref="F64:F71" si="22">SUM(D64*E64)</f>
        <v>0</v>
      </c>
      <c r="G64" s="58">
        <v>1</v>
      </c>
      <c r="H64" s="59">
        <v>0</v>
      </c>
      <c r="I64" s="31">
        <f t="shared" ref="I64:I71" si="23">SUM(G64*H64)</f>
        <v>0</v>
      </c>
    </row>
    <row r="65" spans="1:9" x14ac:dyDescent="0.25">
      <c r="A65" s="11"/>
      <c r="B65" s="29" t="s">
        <v>238</v>
      </c>
      <c r="C65" s="30"/>
      <c r="D65" s="58">
        <v>1</v>
      </c>
      <c r="E65" s="59">
        <v>0</v>
      </c>
      <c r="F65" s="31">
        <f t="shared" si="22"/>
        <v>0</v>
      </c>
      <c r="G65" s="58">
        <v>1</v>
      </c>
      <c r="H65" s="59">
        <v>0</v>
      </c>
      <c r="I65" s="31">
        <f t="shared" si="23"/>
        <v>0</v>
      </c>
    </row>
    <row r="66" spans="1:9" x14ac:dyDescent="0.25">
      <c r="A66" s="11"/>
      <c r="B66" s="29" t="s">
        <v>239</v>
      </c>
      <c r="C66" s="30"/>
      <c r="D66" s="58">
        <v>1</v>
      </c>
      <c r="E66" s="59">
        <v>0</v>
      </c>
      <c r="F66" s="31">
        <f t="shared" si="22"/>
        <v>0</v>
      </c>
      <c r="G66" s="58">
        <v>1</v>
      </c>
      <c r="H66" s="59">
        <v>0</v>
      </c>
      <c r="I66" s="31">
        <f t="shared" si="23"/>
        <v>0</v>
      </c>
    </row>
    <row r="67" spans="1:9" x14ac:dyDescent="0.25">
      <c r="A67" s="11"/>
      <c r="B67" s="29" t="s">
        <v>240</v>
      </c>
      <c r="C67" s="30"/>
      <c r="D67" s="58">
        <v>1</v>
      </c>
      <c r="E67" s="59">
        <v>0</v>
      </c>
      <c r="F67" s="31">
        <f t="shared" si="22"/>
        <v>0</v>
      </c>
      <c r="G67" s="58">
        <v>1</v>
      </c>
      <c r="H67" s="59">
        <v>0</v>
      </c>
      <c r="I67" s="31">
        <f t="shared" si="23"/>
        <v>0</v>
      </c>
    </row>
    <row r="68" spans="1:9" x14ac:dyDescent="0.25">
      <c r="A68" s="11"/>
      <c r="B68" s="29" t="s">
        <v>241</v>
      </c>
      <c r="C68" s="30"/>
      <c r="D68" s="58">
        <v>1</v>
      </c>
      <c r="E68" s="59">
        <v>0</v>
      </c>
      <c r="F68" s="31">
        <f t="shared" si="22"/>
        <v>0</v>
      </c>
      <c r="G68" s="58">
        <v>1</v>
      </c>
      <c r="H68" s="59">
        <v>0</v>
      </c>
      <c r="I68" s="31">
        <f t="shared" si="23"/>
        <v>0</v>
      </c>
    </row>
    <row r="69" spans="1:9" x14ac:dyDescent="0.25">
      <c r="A69" s="11"/>
      <c r="B69" s="29" t="s">
        <v>242</v>
      </c>
      <c r="C69" s="30"/>
      <c r="D69" s="58">
        <v>1</v>
      </c>
      <c r="E69" s="59">
        <v>0</v>
      </c>
      <c r="F69" s="31">
        <f t="shared" si="22"/>
        <v>0</v>
      </c>
      <c r="G69" s="58">
        <v>1</v>
      </c>
      <c r="H69" s="59">
        <v>0</v>
      </c>
      <c r="I69" s="31">
        <f t="shared" si="23"/>
        <v>0</v>
      </c>
    </row>
    <row r="70" spans="1:9" x14ac:dyDescent="0.25">
      <c r="A70" s="11"/>
      <c r="B70" s="29" t="s">
        <v>243</v>
      </c>
      <c r="C70" s="30"/>
      <c r="D70" s="58">
        <v>1</v>
      </c>
      <c r="E70" s="59">
        <v>0</v>
      </c>
      <c r="F70" s="31">
        <f t="shared" si="22"/>
        <v>0</v>
      </c>
      <c r="G70" s="58">
        <v>1</v>
      </c>
      <c r="H70" s="59">
        <v>0</v>
      </c>
      <c r="I70" s="31">
        <f t="shared" si="23"/>
        <v>0</v>
      </c>
    </row>
    <row r="71" spans="1:9" x14ac:dyDescent="0.25">
      <c r="A71" s="11"/>
      <c r="B71" s="29" t="s">
        <v>244</v>
      </c>
      <c r="C71" s="30"/>
      <c r="D71" s="58">
        <v>1</v>
      </c>
      <c r="E71" s="59">
        <v>0</v>
      </c>
      <c r="F71" s="31">
        <f t="shared" si="22"/>
        <v>0</v>
      </c>
      <c r="G71" s="58">
        <v>1</v>
      </c>
      <c r="H71" s="59">
        <v>0</v>
      </c>
      <c r="I71" s="31">
        <f t="shared" si="23"/>
        <v>0</v>
      </c>
    </row>
    <row r="72" spans="1:9" x14ac:dyDescent="0.25">
      <c r="A72" s="11"/>
      <c r="B72" s="32" t="s">
        <v>11</v>
      </c>
      <c r="C72" s="33"/>
      <c r="D72" s="34" t="s">
        <v>10</v>
      </c>
      <c r="E72" s="26"/>
      <c r="F72" s="35">
        <f>SUM(F64:F71)</f>
        <v>0</v>
      </c>
      <c r="G72" s="34" t="s">
        <v>10</v>
      </c>
      <c r="H72" s="26"/>
      <c r="I72" s="35">
        <f>SUM(I64:I71)</f>
        <v>0</v>
      </c>
    </row>
    <row r="73" spans="1:9" x14ac:dyDescent="0.25">
      <c r="A73" s="11"/>
      <c r="B73" s="23" t="s">
        <v>245</v>
      </c>
      <c r="C73" s="24"/>
      <c r="D73" s="25"/>
      <c r="E73" s="25"/>
      <c r="F73" s="25"/>
      <c r="G73" s="25"/>
      <c r="H73" s="26"/>
      <c r="I73" s="25"/>
    </row>
    <row r="74" spans="1:9" x14ac:dyDescent="0.25">
      <c r="A74" s="11"/>
      <c r="B74" s="29" t="s">
        <v>246</v>
      </c>
      <c r="C74" s="30"/>
      <c r="D74" s="58">
        <v>1</v>
      </c>
      <c r="E74" s="59">
        <v>0</v>
      </c>
      <c r="F74" s="31">
        <f t="shared" ref="F74:F79" si="24">SUM(D74*E74)</f>
        <v>0</v>
      </c>
      <c r="G74" s="58">
        <v>1</v>
      </c>
      <c r="H74" s="59">
        <v>0</v>
      </c>
      <c r="I74" s="31">
        <f t="shared" ref="I74:I79" si="25">SUM(G74*H74)</f>
        <v>0</v>
      </c>
    </row>
    <row r="75" spans="1:9" x14ac:dyDescent="0.25">
      <c r="A75" s="11"/>
      <c r="B75" s="29" t="s">
        <v>247</v>
      </c>
      <c r="C75" s="30"/>
      <c r="D75" s="58">
        <v>1</v>
      </c>
      <c r="E75" s="59">
        <v>0</v>
      </c>
      <c r="F75" s="31">
        <f t="shared" si="24"/>
        <v>0</v>
      </c>
      <c r="G75" s="58">
        <v>1</v>
      </c>
      <c r="H75" s="59">
        <v>0</v>
      </c>
      <c r="I75" s="31">
        <f t="shared" si="25"/>
        <v>0</v>
      </c>
    </row>
    <row r="76" spans="1:9" x14ac:dyDescent="0.25">
      <c r="A76" s="11"/>
      <c r="B76" s="29" t="s">
        <v>248</v>
      </c>
      <c r="C76" s="30"/>
      <c r="D76" s="58">
        <v>1</v>
      </c>
      <c r="E76" s="59">
        <v>0</v>
      </c>
      <c r="F76" s="31">
        <f t="shared" si="24"/>
        <v>0</v>
      </c>
      <c r="G76" s="58">
        <v>1</v>
      </c>
      <c r="H76" s="59">
        <v>0</v>
      </c>
      <c r="I76" s="31">
        <f t="shared" si="25"/>
        <v>0</v>
      </c>
    </row>
    <row r="77" spans="1:9" x14ac:dyDescent="0.25">
      <c r="A77" s="11"/>
      <c r="B77" s="29" t="s">
        <v>249</v>
      </c>
      <c r="C77" s="30"/>
      <c r="D77" s="58">
        <v>1</v>
      </c>
      <c r="E77" s="59">
        <v>0</v>
      </c>
      <c r="F77" s="31">
        <f t="shared" si="24"/>
        <v>0</v>
      </c>
      <c r="G77" s="58">
        <v>1</v>
      </c>
      <c r="H77" s="59">
        <v>0</v>
      </c>
      <c r="I77" s="31">
        <f t="shared" si="25"/>
        <v>0</v>
      </c>
    </row>
    <row r="78" spans="1:9" x14ac:dyDescent="0.25">
      <c r="A78" s="11"/>
      <c r="B78" s="29" t="s">
        <v>250</v>
      </c>
      <c r="C78" s="30"/>
      <c r="D78" s="58">
        <v>1</v>
      </c>
      <c r="E78" s="59">
        <v>0</v>
      </c>
      <c r="F78" s="31">
        <f t="shared" si="24"/>
        <v>0</v>
      </c>
      <c r="G78" s="58">
        <v>1</v>
      </c>
      <c r="H78" s="59">
        <v>0</v>
      </c>
      <c r="I78" s="31">
        <f t="shared" si="25"/>
        <v>0</v>
      </c>
    </row>
    <row r="79" spans="1:9" x14ac:dyDescent="0.25">
      <c r="A79" s="11"/>
      <c r="B79" s="29" t="s">
        <v>251</v>
      </c>
      <c r="C79" s="30"/>
      <c r="D79" s="58">
        <v>1</v>
      </c>
      <c r="E79" s="59">
        <v>0</v>
      </c>
      <c r="F79" s="31">
        <f t="shared" si="24"/>
        <v>0</v>
      </c>
      <c r="G79" s="58">
        <v>1</v>
      </c>
      <c r="H79" s="59">
        <v>0</v>
      </c>
      <c r="I79" s="31">
        <f t="shared" si="25"/>
        <v>0</v>
      </c>
    </row>
    <row r="80" spans="1:9" x14ac:dyDescent="0.25">
      <c r="A80" s="11"/>
      <c r="B80" s="32" t="s">
        <v>11</v>
      </c>
      <c r="C80" s="33"/>
      <c r="D80" s="34" t="s">
        <v>10</v>
      </c>
      <c r="E80" s="26"/>
      <c r="F80" s="35">
        <f>SUM(F74:F79)</f>
        <v>0</v>
      </c>
      <c r="G80" s="34" t="s">
        <v>10</v>
      </c>
      <c r="H80" s="26"/>
      <c r="I80" s="35">
        <f>SUM(I74:I79)</f>
        <v>0</v>
      </c>
    </row>
    <row r="81" spans="1:9" x14ac:dyDescent="0.25">
      <c r="A81" s="11"/>
      <c r="B81" s="23" t="s">
        <v>252</v>
      </c>
      <c r="C81" s="24"/>
      <c r="D81" s="25"/>
      <c r="E81" s="25"/>
      <c r="F81" s="25"/>
      <c r="G81" s="25"/>
      <c r="H81" s="26"/>
      <c r="I81" s="25"/>
    </row>
    <row r="82" spans="1:9" x14ac:dyDescent="0.25">
      <c r="A82" s="11"/>
      <c r="B82" s="29" t="s">
        <v>100</v>
      </c>
      <c r="C82" s="30"/>
      <c r="D82" s="58">
        <v>1</v>
      </c>
      <c r="E82" s="59">
        <v>0</v>
      </c>
      <c r="F82" s="31">
        <f t="shared" ref="F82:F83" si="26">SUM(D82*E82)</f>
        <v>0</v>
      </c>
      <c r="G82" s="58">
        <v>1</v>
      </c>
      <c r="H82" s="59">
        <v>0</v>
      </c>
      <c r="I82" s="31">
        <f t="shared" ref="I82:I83" si="27">SUM(G82*H82)</f>
        <v>0</v>
      </c>
    </row>
    <row r="83" spans="1:9" x14ac:dyDescent="0.25">
      <c r="A83" s="11"/>
      <c r="B83" s="29" t="s">
        <v>101</v>
      </c>
      <c r="C83" s="30"/>
      <c r="D83" s="58">
        <v>1</v>
      </c>
      <c r="E83" s="59">
        <v>0</v>
      </c>
      <c r="F83" s="31">
        <f t="shared" si="26"/>
        <v>0</v>
      </c>
      <c r="G83" s="58">
        <v>1</v>
      </c>
      <c r="H83" s="59">
        <v>0</v>
      </c>
      <c r="I83" s="31">
        <f t="shared" si="27"/>
        <v>0</v>
      </c>
    </row>
    <row r="84" spans="1:9" x14ac:dyDescent="0.25">
      <c r="A84" s="11"/>
      <c r="B84" s="32" t="s">
        <v>11</v>
      </c>
      <c r="C84" s="33"/>
      <c r="D84" s="34" t="s">
        <v>10</v>
      </c>
      <c r="E84" s="26"/>
      <c r="F84" s="35">
        <f>SUM(F82:F83)</f>
        <v>0</v>
      </c>
      <c r="G84" s="34" t="s">
        <v>10</v>
      </c>
      <c r="H84" s="26"/>
      <c r="I84" s="35">
        <f>SUM(I82:I83)</f>
        <v>0</v>
      </c>
    </row>
    <row r="85" spans="1:9" x14ac:dyDescent="0.25">
      <c r="A85" s="11"/>
      <c r="B85" s="32"/>
      <c r="C85" s="37"/>
      <c r="D85" s="38"/>
      <c r="E85" s="39"/>
      <c r="F85" s="40"/>
      <c r="G85" s="38"/>
      <c r="H85" s="39"/>
      <c r="I85" s="40"/>
    </row>
    <row r="86" spans="1:9" x14ac:dyDescent="0.25">
      <c r="A86" s="11"/>
      <c r="B86" s="41" t="s">
        <v>13</v>
      </c>
      <c r="D86" s="42"/>
      <c r="E86" s="43"/>
      <c r="F86" s="44">
        <f>F23+F31+F37+F48+F57+F62+F72+F80+F84</f>
        <v>3696444.5764981951</v>
      </c>
      <c r="G86" s="45"/>
      <c r="H86" s="43"/>
      <c r="I86" s="44">
        <f>I23+I31+I37+I48+I57+I62+I72+I80+I84</f>
        <v>249542.97219047623</v>
      </c>
    </row>
    <row r="87" spans="1:9" x14ac:dyDescent="0.25">
      <c r="A87" s="11"/>
      <c r="C87" s="2"/>
    </row>
    <row r="88" spans="1:9" x14ac:dyDescent="0.25">
      <c r="A88" s="11"/>
      <c r="B88" s="47" t="s">
        <v>14</v>
      </c>
      <c r="C88" s="3"/>
      <c r="H88" s="2"/>
    </row>
    <row r="89" spans="1:9" ht="14.4" thickBot="1" x14ac:dyDescent="0.3">
      <c r="A89" s="11"/>
      <c r="B89" s="47"/>
      <c r="C89" s="3"/>
      <c r="H89" s="2"/>
    </row>
    <row r="90" spans="1:9" ht="14.4" thickBot="1" x14ac:dyDescent="0.3">
      <c r="A90" s="11"/>
      <c r="B90" s="73" t="s">
        <v>321</v>
      </c>
      <c r="C90" s="73"/>
      <c r="D90" s="73"/>
      <c r="E90" s="73"/>
      <c r="F90" s="73"/>
      <c r="G90" s="73"/>
      <c r="H90" s="73"/>
    </row>
    <row r="91" spans="1:9" ht="14.4" thickBot="1" x14ac:dyDescent="0.3">
      <c r="A91" s="11"/>
      <c r="B91" s="73"/>
      <c r="C91" s="73"/>
      <c r="D91" s="73"/>
      <c r="E91" s="73"/>
      <c r="F91" s="73"/>
      <c r="G91" s="73"/>
      <c r="H91" s="73"/>
    </row>
    <row r="92" spans="1:9" ht="14.4" thickBot="1" x14ac:dyDescent="0.3">
      <c r="A92" s="11"/>
      <c r="B92" s="73"/>
      <c r="C92" s="73"/>
      <c r="D92" s="73"/>
      <c r="E92" s="73"/>
      <c r="F92" s="73"/>
      <c r="G92" s="73"/>
      <c r="H92" s="73"/>
    </row>
    <row r="93" spans="1:9" ht="14.4" thickBot="1" x14ac:dyDescent="0.3">
      <c r="A93" s="11"/>
      <c r="B93" s="73"/>
      <c r="C93" s="73"/>
      <c r="D93" s="73"/>
      <c r="E93" s="73"/>
      <c r="F93" s="73"/>
      <c r="G93" s="73"/>
      <c r="H93" s="73"/>
    </row>
    <row r="94" spans="1:9" ht="14.4" thickBot="1" x14ac:dyDescent="0.3">
      <c r="A94" s="11"/>
      <c r="B94" s="73"/>
      <c r="C94" s="73"/>
      <c r="D94" s="73"/>
      <c r="E94" s="73"/>
      <c r="F94" s="73"/>
      <c r="G94" s="73"/>
      <c r="H94" s="73"/>
    </row>
    <row r="95" spans="1:9" ht="14.4" thickBot="1" x14ac:dyDescent="0.3">
      <c r="A95" s="11"/>
      <c r="B95" s="73"/>
      <c r="C95" s="73"/>
      <c r="D95" s="73"/>
      <c r="E95" s="73"/>
      <c r="F95" s="73"/>
      <c r="G95" s="73"/>
      <c r="H95" s="73"/>
    </row>
    <row r="96" spans="1:9" ht="14.4" thickBot="1" x14ac:dyDescent="0.3">
      <c r="A96" s="11"/>
      <c r="B96" s="73"/>
      <c r="C96" s="73"/>
      <c r="D96" s="73"/>
      <c r="E96" s="73"/>
      <c r="F96" s="73"/>
      <c r="G96" s="73"/>
      <c r="H96" s="73"/>
    </row>
    <row r="97" spans="1:8" ht="14.4" thickBot="1" x14ac:dyDescent="0.3">
      <c r="A97" s="11"/>
      <c r="B97" s="73"/>
      <c r="C97" s="73"/>
      <c r="D97" s="73"/>
      <c r="E97" s="73"/>
      <c r="F97" s="73"/>
      <c r="G97" s="73"/>
      <c r="H97" s="73"/>
    </row>
    <row r="98" spans="1:8" x14ac:dyDescent="0.25">
      <c r="A98" s="11"/>
      <c r="B98" s="73"/>
      <c r="C98" s="73"/>
      <c r="D98" s="73"/>
      <c r="E98" s="73"/>
      <c r="F98" s="73"/>
      <c r="G98" s="73"/>
      <c r="H98" s="73"/>
    </row>
    <row r="99" spans="1:8" x14ac:dyDescent="0.25">
      <c r="A99" s="11"/>
    </row>
    <row r="100" spans="1:8" x14ac:dyDescent="0.25">
      <c r="A100" s="11"/>
    </row>
    <row r="101" spans="1:8" x14ac:dyDescent="0.25">
      <c r="A101" s="11"/>
    </row>
    <row r="102" spans="1:8" x14ac:dyDescent="0.25">
      <c r="A102" s="11"/>
    </row>
    <row r="103" spans="1:8" x14ac:dyDescent="0.25">
      <c r="A103" s="11"/>
    </row>
    <row r="104" spans="1:8" x14ac:dyDescent="0.25">
      <c r="A104" s="11"/>
    </row>
    <row r="105" spans="1:8" x14ac:dyDescent="0.25">
      <c r="A105" s="11"/>
    </row>
    <row r="106" spans="1:8" x14ac:dyDescent="0.25">
      <c r="A106" s="11"/>
    </row>
    <row r="107" spans="1:8" x14ac:dyDescent="0.25">
      <c r="A107" s="11"/>
    </row>
    <row r="108" spans="1:8" x14ac:dyDescent="0.25">
      <c r="A108" s="11"/>
    </row>
    <row r="109" spans="1:8" x14ac:dyDescent="0.25">
      <c r="A109" s="11"/>
    </row>
    <row r="110" spans="1:8" x14ac:dyDescent="0.25">
      <c r="A110" s="11"/>
    </row>
    <row r="111" spans="1:8" x14ac:dyDescent="0.25">
      <c r="A111" s="11"/>
    </row>
    <row r="112" spans="1:8" x14ac:dyDescent="0.25">
      <c r="A112" s="11"/>
    </row>
    <row r="113" spans="1:1" x14ac:dyDescent="0.25">
      <c r="A113" s="11"/>
    </row>
    <row r="114" spans="1:1" x14ac:dyDescent="0.25">
      <c r="A114" s="11"/>
    </row>
    <row r="115" spans="1:1" x14ac:dyDescent="0.25">
      <c r="A115" s="11"/>
    </row>
    <row r="116" spans="1:1" x14ac:dyDescent="0.25">
      <c r="A116" s="11"/>
    </row>
    <row r="117" spans="1:1" x14ac:dyDescent="0.25">
      <c r="A117" s="11"/>
    </row>
    <row r="118" spans="1:1" x14ac:dyDescent="0.25">
      <c r="A118" s="11"/>
    </row>
    <row r="119" spans="1:1" x14ac:dyDescent="0.25">
      <c r="A119" s="11"/>
    </row>
    <row r="120" spans="1:1" x14ac:dyDescent="0.25">
      <c r="A120" s="11"/>
    </row>
    <row r="123" spans="1:1" ht="13.35" customHeight="1" x14ac:dyDescent="0.25"/>
    <row r="124" spans="1:1" ht="13.35" customHeight="1" x14ac:dyDescent="0.25"/>
    <row r="125" spans="1:1" ht="13.35" customHeight="1" x14ac:dyDescent="0.25"/>
    <row r="126" spans="1:1" ht="13.35" customHeight="1" x14ac:dyDescent="0.25"/>
    <row r="127" spans="1:1" ht="13.35" customHeight="1" x14ac:dyDescent="0.25"/>
    <row r="128" spans="1:1" ht="14.1" customHeight="1" x14ac:dyDescent="0.25"/>
    <row r="129" ht="14.1" customHeight="1" x14ac:dyDescent="0.25"/>
    <row r="130" ht="14.1" customHeight="1" x14ac:dyDescent="0.25"/>
  </sheetData>
  <sheetProtection selectLockedCells="1"/>
  <mergeCells count="6">
    <mergeCell ref="B90:H98"/>
    <mergeCell ref="B10:H11"/>
    <mergeCell ref="B8:H8"/>
    <mergeCell ref="B5:H6"/>
    <mergeCell ref="D13:F13"/>
    <mergeCell ref="G13:I13"/>
  </mergeCells>
  <pageMargins left="0.7" right="0.7" top="0.75" bottom="0.75" header="0.3" footer="0.3"/>
  <pageSetup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BD77-9A77-470E-AE80-ECF9BC65D8B4}">
  <dimension ref="A1:H22"/>
  <sheetViews>
    <sheetView topLeftCell="A5" zoomScaleNormal="100" workbookViewId="0"/>
  </sheetViews>
  <sheetFormatPr defaultColWidth="8.77734375" defaultRowHeight="13.2" x14ac:dyDescent="0.25"/>
  <cols>
    <col min="2" max="2" width="60.77734375" customWidth="1"/>
    <col min="3" max="3" width="19.77734375" customWidth="1"/>
    <col min="4" max="8" width="23.77734375" customWidth="1"/>
  </cols>
  <sheetData>
    <row r="1" spans="1:8" ht="13.8" x14ac:dyDescent="0.25">
      <c r="B1" s="1" t="s">
        <v>15</v>
      </c>
      <c r="C1" s="11"/>
      <c r="D1" s="11"/>
      <c r="E1" s="11"/>
      <c r="F1" s="11"/>
      <c r="G1" s="11"/>
      <c r="H1" s="11"/>
    </row>
    <row r="2" spans="1:8" ht="13.8" x14ac:dyDescent="0.25">
      <c r="B2" s="1" t="s">
        <v>16</v>
      </c>
      <c r="C2" s="11"/>
      <c r="D2" s="11"/>
      <c r="E2" s="11"/>
      <c r="F2" s="11"/>
      <c r="G2" s="11"/>
      <c r="H2" s="11"/>
    </row>
    <row r="3" spans="1:8" ht="13.8" x14ac:dyDescent="0.25">
      <c r="B3" s="61" t="s">
        <v>263</v>
      </c>
      <c r="C3" s="11"/>
      <c r="D3" s="11"/>
      <c r="E3" s="11"/>
      <c r="F3" s="11"/>
      <c r="G3" s="11"/>
      <c r="H3" s="11"/>
    </row>
    <row r="4" spans="1:8" ht="14.4" thickBot="1" x14ac:dyDescent="0.3">
      <c r="B4" s="13"/>
      <c r="C4" s="14"/>
      <c r="D4" s="15"/>
      <c r="E4" s="16"/>
      <c r="F4" s="16"/>
      <c r="G4" s="17"/>
      <c r="H4" s="17"/>
    </row>
    <row r="5" spans="1:8" ht="14.1" customHeight="1" x14ac:dyDescent="0.25">
      <c r="A5" s="10"/>
      <c r="B5" s="74" t="s">
        <v>271</v>
      </c>
      <c r="C5" s="78"/>
      <c r="D5" s="78"/>
      <c r="E5" s="78"/>
      <c r="F5" s="78"/>
      <c r="G5" s="78"/>
      <c r="H5" s="79"/>
    </row>
    <row r="6" spans="1:8" ht="14.1" customHeight="1" thickBot="1" x14ac:dyDescent="0.3">
      <c r="A6" s="10"/>
      <c r="B6" s="80"/>
      <c r="C6" s="81"/>
      <c r="D6" s="81"/>
      <c r="E6" s="81"/>
      <c r="F6" s="81"/>
      <c r="G6" s="81"/>
      <c r="H6" s="82"/>
    </row>
    <row r="7" spans="1:8" ht="13.8" x14ac:dyDescent="0.25">
      <c r="A7" s="10"/>
    </row>
    <row r="8" spans="1:8" ht="13.8" x14ac:dyDescent="0.25">
      <c r="B8" s="51" t="s">
        <v>265</v>
      </c>
      <c r="C8" s="48">
        <f>'Schedule 1'!F86</f>
        <v>3696444.5764981951</v>
      </c>
    </row>
    <row r="9" spans="1:8" ht="13.8" x14ac:dyDescent="0.25">
      <c r="B9" s="51" t="s">
        <v>264</v>
      </c>
      <c r="C9" s="49">
        <f>'Schedule 1'!I86</f>
        <v>249542.97219047623</v>
      </c>
    </row>
    <row r="10" spans="1:8" ht="13.8" x14ac:dyDescent="0.25">
      <c r="B10" s="51" t="s">
        <v>267</v>
      </c>
      <c r="C10" s="50">
        <f>C9*12</f>
        <v>2994515.6662857146</v>
      </c>
    </row>
    <row r="12" spans="1:8" ht="13.8" x14ac:dyDescent="0.25">
      <c r="B12" s="10"/>
      <c r="C12" s="10"/>
    </row>
    <row r="13" spans="1:8" ht="13.8" x14ac:dyDescent="0.25">
      <c r="B13" s="57"/>
      <c r="C13" s="10"/>
    </row>
    <row r="14" spans="1:8" ht="44.25" customHeight="1" x14ac:dyDescent="0.25">
      <c r="B14" s="67" t="s">
        <v>266</v>
      </c>
      <c r="C14" s="83" t="s">
        <v>273</v>
      </c>
      <c r="D14" s="83"/>
      <c r="E14" s="83"/>
    </row>
    <row r="16" spans="1:8" ht="13.8" x14ac:dyDescent="0.25">
      <c r="B16" s="62" t="s">
        <v>268</v>
      </c>
      <c r="C16" s="62" t="s">
        <v>269</v>
      </c>
      <c r="D16" s="62" t="s">
        <v>261</v>
      </c>
      <c r="E16" s="62" t="s">
        <v>253</v>
      </c>
    </row>
    <row r="17" spans="2:5" ht="13.8" x14ac:dyDescent="0.25">
      <c r="B17" s="63" t="s">
        <v>270</v>
      </c>
      <c r="C17" s="48">
        <f>C8</f>
        <v>3696444.5764981951</v>
      </c>
      <c r="D17" s="49">
        <f>C9</f>
        <v>249542.97219047623</v>
      </c>
      <c r="E17" s="50">
        <f>(D17*12)+C17</f>
        <v>6690960.2427839097</v>
      </c>
    </row>
    <row r="18" spans="2:5" ht="13.8" x14ac:dyDescent="0.25">
      <c r="B18" s="63" t="s">
        <v>254</v>
      </c>
      <c r="C18" s="60">
        <v>0</v>
      </c>
      <c r="D18" s="60">
        <v>249542.97</v>
      </c>
      <c r="E18" s="50">
        <f t="shared" ref="E18:E21" si="0">(D18*12)+C18</f>
        <v>2994515.64</v>
      </c>
    </row>
    <row r="19" spans="2:5" ht="13.8" x14ac:dyDescent="0.25">
      <c r="B19" s="63" t="s">
        <v>255</v>
      </c>
      <c r="C19" s="60">
        <v>0</v>
      </c>
      <c r="D19" s="60">
        <v>249542.97</v>
      </c>
      <c r="E19" s="50">
        <f t="shared" si="0"/>
        <v>2994515.64</v>
      </c>
    </row>
    <row r="20" spans="2:5" ht="13.8" x14ac:dyDescent="0.25">
      <c r="B20" s="63" t="s">
        <v>256</v>
      </c>
      <c r="C20" s="60">
        <v>0</v>
      </c>
      <c r="D20" s="60">
        <v>249542.97</v>
      </c>
      <c r="E20" s="50">
        <f t="shared" si="0"/>
        <v>2994515.64</v>
      </c>
    </row>
    <row r="21" spans="2:5" ht="14.4" thickBot="1" x14ac:dyDescent="0.3">
      <c r="B21" s="63" t="s">
        <v>257</v>
      </c>
      <c r="C21" s="60">
        <v>0</v>
      </c>
      <c r="D21" s="60">
        <v>249542.97</v>
      </c>
      <c r="E21" s="64">
        <f t="shared" si="0"/>
        <v>2994515.64</v>
      </c>
    </row>
    <row r="22" spans="2:5" ht="16.2" thickTop="1" x14ac:dyDescent="0.3">
      <c r="D22" s="65" t="s">
        <v>272</v>
      </c>
      <c r="E22" s="66">
        <f>SUM(E17:E21)</f>
        <v>18669022.80278391</v>
      </c>
    </row>
  </sheetData>
  <mergeCells count="2">
    <mergeCell ref="B5:H6"/>
    <mergeCell ref="C14:E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BE46F-2DA7-4A9B-932F-DDDD48B2F520}">
  <dimension ref="A4:I71"/>
  <sheetViews>
    <sheetView topLeftCell="A61" workbookViewId="0">
      <selection activeCell="H61" sqref="H61"/>
    </sheetView>
  </sheetViews>
  <sheetFormatPr defaultRowHeight="13.2" x14ac:dyDescent="0.25"/>
  <cols>
    <col min="1" max="1" width="67.77734375" customWidth="1"/>
    <col min="2" max="2" width="10.77734375" hidden="1" customWidth="1"/>
    <col min="3" max="3" width="12" customWidth="1"/>
    <col min="4" max="4" width="11.88671875" bestFit="1" customWidth="1"/>
    <col min="5" max="5" width="14" customWidth="1"/>
    <col min="6" max="6" width="13" customWidth="1"/>
    <col min="7" max="7" width="15.77734375" customWidth="1"/>
    <col min="8" max="8" width="15.5546875" customWidth="1"/>
  </cols>
  <sheetData>
    <row r="4" spans="1:8" ht="13.8" thickBot="1" x14ac:dyDescent="0.3"/>
    <row r="5" spans="1:8" ht="14.55" customHeight="1" thickBot="1" x14ac:dyDescent="0.3">
      <c r="C5" s="76" t="s">
        <v>262</v>
      </c>
      <c r="D5" s="84"/>
      <c r="E5" s="85"/>
      <c r="F5" s="77" t="s">
        <v>1</v>
      </c>
      <c r="G5" s="86"/>
      <c r="H5" s="87"/>
    </row>
    <row r="6" spans="1:8" ht="69" x14ac:dyDescent="0.25">
      <c r="C6" s="55" t="s">
        <v>4</v>
      </c>
      <c r="D6" s="56" t="s">
        <v>5</v>
      </c>
      <c r="E6" s="56" t="s">
        <v>6</v>
      </c>
      <c r="F6" s="55" t="s">
        <v>4</v>
      </c>
      <c r="G6" s="56" t="s">
        <v>7</v>
      </c>
      <c r="H6" s="56" t="s">
        <v>8</v>
      </c>
    </row>
    <row r="7" spans="1:8" ht="14.25" customHeight="1" x14ac:dyDescent="0.25">
      <c r="A7" s="23" t="s">
        <v>311</v>
      </c>
      <c r="B7" s="55"/>
      <c r="C7" s="55"/>
      <c r="D7" s="56"/>
      <c r="E7" s="56"/>
      <c r="F7" s="55"/>
      <c r="G7" s="56"/>
      <c r="H7" s="56"/>
    </row>
    <row r="8" spans="1:8" ht="13.8" x14ac:dyDescent="0.25">
      <c r="A8" s="29" t="s">
        <v>100</v>
      </c>
      <c r="B8" s="30"/>
      <c r="C8" s="58"/>
      <c r="D8" s="69"/>
      <c r="E8" s="68">
        <f t="shared" ref="E8:E39" si="0">SUM(C8*D8)</f>
        <v>0</v>
      </c>
      <c r="F8" s="58"/>
      <c r="G8" s="69">
        <v>0</v>
      </c>
      <c r="H8" s="68">
        <f t="shared" ref="H8:H51" si="1">SUM(F8*G8)</f>
        <v>0</v>
      </c>
    </row>
    <row r="9" spans="1:8" ht="13.8" x14ac:dyDescent="0.25">
      <c r="A9" s="29" t="s">
        <v>101</v>
      </c>
      <c r="B9" s="30"/>
      <c r="C9" s="58"/>
      <c r="D9" s="69"/>
      <c r="E9" s="68">
        <f t="shared" si="0"/>
        <v>0</v>
      </c>
      <c r="F9" s="58"/>
      <c r="G9" s="69">
        <v>0</v>
      </c>
      <c r="H9" s="68">
        <f t="shared" si="1"/>
        <v>0</v>
      </c>
    </row>
    <row r="10" spans="1:8" ht="13.8" x14ac:dyDescent="0.25">
      <c r="A10" s="29" t="s">
        <v>312</v>
      </c>
      <c r="B10" s="30"/>
      <c r="C10" s="58">
        <v>1</v>
      </c>
      <c r="D10" s="69">
        <v>4000.0000000000005</v>
      </c>
      <c r="E10" s="68">
        <f t="shared" si="0"/>
        <v>4000.0000000000005</v>
      </c>
      <c r="F10" s="58">
        <v>1</v>
      </c>
      <c r="G10" s="69">
        <v>557.14285714285722</v>
      </c>
      <c r="H10" s="68">
        <f t="shared" si="1"/>
        <v>557.14285714285722</v>
      </c>
    </row>
    <row r="11" spans="1:8" ht="13.8" x14ac:dyDescent="0.25">
      <c r="A11" s="29" t="s">
        <v>313</v>
      </c>
      <c r="B11" s="30"/>
      <c r="C11" s="58">
        <v>1</v>
      </c>
      <c r="D11" s="69">
        <v>4000.0000000000005</v>
      </c>
      <c r="E11" s="68">
        <f t="shared" si="0"/>
        <v>4000.0000000000005</v>
      </c>
      <c r="F11" s="58">
        <v>1</v>
      </c>
      <c r="G11" s="69">
        <v>1185.7142857142858</v>
      </c>
      <c r="H11" s="68">
        <f t="shared" si="1"/>
        <v>1185.7142857142858</v>
      </c>
    </row>
    <row r="12" spans="1:8" ht="13.8" x14ac:dyDescent="0.25">
      <c r="A12" s="29" t="s">
        <v>314</v>
      </c>
      <c r="B12" s="30"/>
      <c r="C12" s="58">
        <v>1</v>
      </c>
      <c r="D12" s="69">
        <v>4000.0000000000005</v>
      </c>
      <c r="E12" s="68">
        <f t="shared" si="0"/>
        <v>4000.0000000000005</v>
      </c>
      <c r="F12" s="58">
        <v>1</v>
      </c>
      <c r="G12" s="69">
        <v>1878.5714285714287</v>
      </c>
      <c r="H12" s="68">
        <f t="shared" si="1"/>
        <v>1878.5714285714287</v>
      </c>
    </row>
    <row r="13" spans="1:8" ht="13.8" x14ac:dyDescent="0.25">
      <c r="A13" s="29" t="s">
        <v>315</v>
      </c>
      <c r="B13" s="30"/>
      <c r="C13" s="58">
        <v>1</v>
      </c>
      <c r="D13" s="69">
        <v>7642.8571428571431</v>
      </c>
      <c r="E13" s="68">
        <f t="shared" si="0"/>
        <v>7642.8571428571431</v>
      </c>
      <c r="F13" s="58">
        <v>1</v>
      </c>
      <c r="G13" s="69">
        <v>814.28571428571433</v>
      </c>
      <c r="H13" s="68">
        <f t="shared" si="1"/>
        <v>814.28571428571433</v>
      </c>
    </row>
    <row r="14" spans="1:8" ht="13.8" x14ac:dyDescent="0.25">
      <c r="A14" s="29"/>
      <c r="B14" s="30"/>
      <c r="C14" s="58"/>
      <c r="D14" s="69"/>
      <c r="E14" s="68">
        <f t="shared" si="0"/>
        <v>0</v>
      </c>
      <c r="F14" s="58"/>
      <c r="G14" s="69"/>
      <c r="H14" s="68">
        <f t="shared" si="1"/>
        <v>0</v>
      </c>
    </row>
    <row r="15" spans="1:8" ht="13.8" x14ac:dyDescent="0.25">
      <c r="A15" s="29" t="s">
        <v>276</v>
      </c>
      <c r="B15" s="30"/>
      <c r="C15" s="58"/>
      <c r="D15" s="69"/>
      <c r="E15" s="68">
        <f t="shared" si="0"/>
        <v>0</v>
      </c>
      <c r="F15" s="58"/>
      <c r="G15" s="69"/>
      <c r="H15" s="68">
        <f t="shared" si="1"/>
        <v>0</v>
      </c>
    </row>
    <row r="16" spans="1:8" ht="13.8" x14ac:dyDescent="0.25">
      <c r="A16" s="29" t="s">
        <v>277</v>
      </c>
      <c r="B16" s="30"/>
      <c r="C16" s="58"/>
      <c r="D16" s="69"/>
      <c r="E16" s="68">
        <f t="shared" si="0"/>
        <v>0</v>
      </c>
      <c r="F16" s="58"/>
      <c r="G16" s="69"/>
      <c r="H16" s="68">
        <f t="shared" si="1"/>
        <v>0</v>
      </c>
    </row>
    <row r="17" spans="1:8" ht="13.8" x14ac:dyDescent="0.25">
      <c r="A17" s="29" t="s">
        <v>278</v>
      </c>
      <c r="B17" s="30"/>
      <c r="C17" s="58">
        <v>1</v>
      </c>
      <c r="D17" s="69">
        <v>26923.08</v>
      </c>
      <c r="E17" s="68">
        <f t="shared" si="0"/>
        <v>26923.08</v>
      </c>
      <c r="F17" s="58"/>
      <c r="G17" s="69"/>
      <c r="H17" s="68">
        <f t="shared" si="1"/>
        <v>0</v>
      </c>
    </row>
    <row r="18" spans="1:8" ht="13.8" x14ac:dyDescent="0.25">
      <c r="A18" s="29" t="s">
        <v>279</v>
      </c>
      <c r="B18" s="30"/>
      <c r="C18" s="58"/>
      <c r="D18" s="69"/>
      <c r="E18" s="68">
        <f t="shared" si="0"/>
        <v>0</v>
      </c>
      <c r="F18" s="58">
        <v>1</v>
      </c>
      <c r="G18" s="69">
        <v>1492.31</v>
      </c>
      <c r="H18" s="68">
        <f t="shared" si="1"/>
        <v>1492.31</v>
      </c>
    </row>
    <row r="19" spans="1:8" ht="13.8" x14ac:dyDescent="0.25">
      <c r="A19" s="29" t="s">
        <v>280</v>
      </c>
      <c r="B19" s="30"/>
      <c r="C19" s="58"/>
      <c r="D19" s="69"/>
      <c r="E19" s="68">
        <f t="shared" si="0"/>
        <v>0</v>
      </c>
      <c r="F19" s="58">
        <v>1</v>
      </c>
      <c r="G19" s="69">
        <v>200</v>
      </c>
      <c r="H19" s="68">
        <f t="shared" si="1"/>
        <v>200</v>
      </c>
    </row>
    <row r="20" spans="1:8" ht="13.8" x14ac:dyDescent="0.25">
      <c r="A20" s="29" t="s">
        <v>281</v>
      </c>
      <c r="B20" s="30"/>
      <c r="C20" s="58">
        <v>1</v>
      </c>
      <c r="D20" s="69">
        <v>2076.92</v>
      </c>
      <c r="E20" s="68">
        <f t="shared" si="0"/>
        <v>2076.92</v>
      </c>
      <c r="F20" s="58"/>
      <c r="G20" s="69"/>
      <c r="H20" s="68">
        <f t="shared" si="1"/>
        <v>0</v>
      </c>
    </row>
    <row r="21" spans="1:8" ht="13.8" x14ac:dyDescent="0.25">
      <c r="A21" s="29" t="s">
        <v>282</v>
      </c>
      <c r="B21" s="30"/>
      <c r="C21" s="58"/>
      <c r="D21" s="69"/>
      <c r="E21" s="68">
        <f t="shared" si="0"/>
        <v>0</v>
      </c>
      <c r="F21" s="58">
        <v>1</v>
      </c>
      <c r="G21" s="69">
        <v>753.85</v>
      </c>
      <c r="H21" s="68">
        <f t="shared" si="1"/>
        <v>753.85</v>
      </c>
    </row>
    <row r="22" spans="1:8" ht="13.8" x14ac:dyDescent="0.25">
      <c r="A22" s="29" t="s">
        <v>283</v>
      </c>
      <c r="B22" s="30"/>
      <c r="C22" s="58">
        <v>1</v>
      </c>
      <c r="D22" s="69">
        <v>5384.62</v>
      </c>
      <c r="E22" s="68">
        <f t="shared" si="0"/>
        <v>5384.62</v>
      </c>
      <c r="F22" s="58"/>
      <c r="G22" s="69"/>
      <c r="H22" s="68">
        <f t="shared" si="1"/>
        <v>0</v>
      </c>
    </row>
    <row r="23" spans="1:8" ht="13.8" x14ac:dyDescent="0.25">
      <c r="A23" s="29" t="s">
        <v>284</v>
      </c>
      <c r="B23" s="30"/>
      <c r="C23" s="58"/>
      <c r="D23" s="69"/>
      <c r="E23" s="68">
        <f t="shared" si="0"/>
        <v>0</v>
      </c>
      <c r="F23" s="58">
        <v>1</v>
      </c>
      <c r="G23" s="69">
        <v>306.14999999999998</v>
      </c>
      <c r="H23" s="68">
        <f t="shared" si="1"/>
        <v>306.14999999999998</v>
      </c>
    </row>
    <row r="24" spans="1:8" ht="13.8" x14ac:dyDescent="0.25">
      <c r="A24" s="29" t="s">
        <v>285</v>
      </c>
      <c r="B24" s="30"/>
      <c r="C24" s="58"/>
      <c r="D24" s="69"/>
      <c r="E24" s="68">
        <f t="shared" si="0"/>
        <v>0</v>
      </c>
      <c r="F24" s="58">
        <v>1</v>
      </c>
      <c r="G24" s="69">
        <v>804.62</v>
      </c>
      <c r="H24" s="68">
        <f t="shared" si="1"/>
        <v>804.62</v>
      </c>
    </row>
    <row r="25" spans="1:8" ht="13.8" x14ac:dyDescent="0.25">
      <c r="A25" s="29" t="s">
        <v>286</v>
      </c>
      <c r="B25" s="30"/>
      <c r="C25" s="58">
        <v>1</v>
      </c>
      <c r="D25" s="69">
        <v>39786.15</v>
      </c>
      <c r="E25" s="68">
        <f t="shared" si="0"/>
        <v>39786.15</v>
      </c>
      <c r="F25" s="58"/>
      <c r="G25" s="69"/>
      <c r="H25" s="68">
        <f t="shared" si="1"/>
        <v>0</v>
      </c>
    </row>
    <row r="26" spans="1:8" ht="13.8" x14ac:dyDescent="0.25">
      <c r="A26" s="29" t="s">
        <v>287</v>
      </c>
      <c r="B26" s="30"/>
      <c r="C26" s="58">
        <v>1</v>
      </c>
      <c r="D26" s="69">
        <v>3384.62</v>
      </c>
      <c r="E26" s="68">
        <f t="shared" si="0"/>
        <v>3384.62</v>
      </c>
      <c r="F26" s="58"/>
      <c r="G26" s="69"/>
      <c r="H26" s="68">
        <f t="shared" si="1"/>
        <v>0</v>
      </c>
    </row>
    <row r="27" spans="1:8" ht="13.8" x14ac:dyDescent="0.25">
      <c r="A27" s="29" t="s">
        <v>288</v>
      </c>
      <c r="B27" s="30"/>
      <c r="C27" s="58">
        <v>1</v>
      </c>
      <c r="D27" s="69">
        <v>129.22999999999999</v>
      </c>
      <c r="E27" s="68">
        <f t="shared" si="0"/>
        <v>129.22999999999999</v>
      </c>
      <c r="F27" s="58"/>
      <c r="G27" s="69"/>
      <c r="H27" s="68">
        <f t="shared" si="1"/>
        <v>0</v>
      </c>
    </row>
    <row r="28" spans="1:8" ht="13.8" x14ac:dyDescent="0.25">
      <c r="A28" s="29" t="s">
        <v>289</v>
      </c>
      <c r="B28" s="30"/>
      <c r="C28" s="58"/>
      <c r="D28" s="69"/>
      <c r="E28" s="68">
        <f t="shared" si="0"/>
        <v>0</v>
      </c>
      <c r="F28" s="58">
        <v>1</v>
      </c>
      <c r="G28" s="69">
        <v>287.69</v>
      </c>
      <c r="H28" s="68">
        <f t="shared" si="1"/>
        <v>287.69</v>
      </c>
    </row>
    <row r="29" spans="1:8" ht="13.8" x14ac:dyDescent="0.25">
      <c r="A29" s="29"/>
      <c r="B29" s="30"/>
      <c r="C29" s="58"/>
      <c r="D29" s="69"/>
      <c r="E29" s="68">
        <f t="shared" si="0"/>
        <v>0</v>
      </c>
      <c r="F29" s="58"/>
      <c r="G29" s="69"/>
      <c r="H29" s="68">
        <f t="shared" si="1"/>
        <v>0</v>
      </c>
    </row>
    <row r="30" spans="1:8" ht="13.8" x14ac:dyDescent="0.25">
      <c r="A30" s="29" t="s">
        <v>310</v>
      </c>
      <c r="B30" s="30"/>
      <c r="C30" s="58"/>
      <c r="D30" s="69"/>
      <c r="E30" s="68">
        <f t="shared" si="0"/>
        <v>0</v>
      </c>
      <c r="F30" s="58"/>
      <c r="G30" s="69"/>
      <c r="H30" s="68">
        <f t="shared" si="1"/>
        <v>0</v>
      </c>
    </row>
    <row r="31" spans="1:8" ht="13.8" x14ac:dyDescent="0.25">
      <c r="A31" s="29" t="s">
        <v>290</v>
      </c>
      <c r="B31" s="30"/>
      <c r="C31" s="58"/>
      <c r="D31" s="69"/>
      <c r="E31" s="68">
        <f t="shared" si="0"/>
        <v>0</v>
      </c>
      <c r="F31" s="58">
        <v>1</v>
      </c>
      <c r="G31" s="69">
        <v>769.23076923076906</v>
      </c>
      <c r="H31" s="68">
        <f t="shared" si="1"/>
        <v>769.23076923076906</v>
      </c>
    </row>
    <row r="32" spans="1:8" ht="27.6" x14ac:dyDescent="0.25">
      <c r="A32" s="29" t="s">
        <v>291</v>
      </c>
      <c r="B32" s="30"/>
      <c r="C32" s="58"/>
      <c r="D32" s="69"/>
      <c r="E32" s="68">
        <f t="shared" si="0"/>
        <v>0</v>
      </c>
      <c r="F32" s="58">
        <v>1</v>
      </c>
      <c r="G32" s="69">
        <v>7.6923076923076898</v>
      </c>
      <c r="H32" s="68">
        <f t="shared" si="1"/>
        <v>7.6923076923076898</v>
      </c>
    </row>
    <row r="33" spans="1:9" ht="13.8" x14ac:dyDescent="0.25">
      <c r="A33" s="29" t="s">
        <v>292</v>
      </c>
      <c r="B33" s="30"/>
      <c r="C33" s="58"/>
      <c r="D33" s="69"/>
      <c r="E33" s="68">
        <f t="shared" si="0"/>
        <v>0</v>
      </c>
      <c r="F33" s="58">
        <v>1</v>
      </c>
      <c r="G33" s="69">
        <v>21.538461538461501</v>
      </c>
      <c r="H33" s="68">
        <f t="shared" si="1"/>
        <v>21.538461538461501</v>
      </c>
    </row>
    <row r="34" spans="1:9" ht="13.8" x14ac:dyDescent="0.25">
      <c r="A34" s="29" t="s">
        <v>293</v>
      </c>
      <c r="B34" s="30"/>
      <c r="C34" s="58"/>
      <c r="D34" s="69"/>
      <c r="E34" s="68">
        <f t="shared" si="0"/>
        <v>0</v>
      </c>
      <c r="F34" s="58">
        <v>1</v>
      </c>
      <c r="G34" s="69">
        <v>30.769230769230798</v>
      </c>
      <c r="H34" s="68">
        <f t="shared" si="1"/>
        <v>30.769230769230798</v>
      </c>
    </row>
    <row r="35" spans="1:9" ht="13.8" x14ac:dyDescent="0.25">
      <c r="A35" s="29" t="s">
        <v>294</v>
      </c>
      <c r="B35" s="30"/>
      <c r="C35" s="58"/>
      <c r="D35" s="69"/>
      <c r="E35" s="68">
        <f t="shared" si="0"/>
        <v>0</v>
      </c>
      <c r="F35" s="58">
        <v>1</v>
      </c>
      <c r="G35" s="69">
        <v>58.461538461538503</v>
      </c>
      <c r="H35" s="68">
        <f t="shared" si="1"/>
        <v>58.461538461538503</v>
      </c>
    </row>
    <row r="36" spans="1:9" ht="27.6" x14ac:dyDescent="0.25">
      <c r="A36" s="29" t="s">
        <v>295</v>
      </c>
      <c r="B36" s="30"/>
      <c r="C36" s="58"/>
      <c r="D36" s="69"/>
      <c r="E36" s="68">
        <f t="shared" si="0"/>
        <v>0</v>
      </c>
      <c r="F36" s="58">
        <v>1</v>
      </c>
      <c r="G36" s="69">
        <v>269.230769230769</v>
      </c>
      <c r="H36" s="68">
        <f t="shared" si="1"/>
        <v>269.230769230769</v>
      </c>
    </row>
    <row r="37" spans="1:9" ht="27.6" x14ac:dyDescent="0.25">
      <c r="A37" s="29" t="s">
        <v>296</v>
      </c>
      <c r="B37" s="30"/>
      <c r="C37" s="58"/>
      <c r="D37" s="69"/>
      <c r="E37" s="68">
        <f t="shared" si="0"/>
        <v>0</v>
      </c>
      <c r="F37" s="58">
        <v>1</v>
      </c>
      <c r="G37" s="69">
        <v>72.307692307692307</v>
      </c>
      <c r="H37" s="68">
        <f t="shared" si="1"/>
        <v>72.307692307692307</v>
      </c>
    </row>
    <row r="38" spans="1:9" ht="13.8" x14ac:dyDescent="0.25">
      <c r="A38" s="29" t="s">
        <v>297</v>
      </c>
      <c r="B38" s="30"/>
      <c r="C38" s="58"/>
      <c r="D38" s="69"/>
      <c r="E38" s="68">
        <f t="shared" si="0"/>
        <v>0</v>
      </c>
      <c r="F38" s="58">
        <v>1</v>
      </c>
      <c r="G38" s="69">
        <v>0</v>
      </c>
      <c r="H38" s="68">
        <f t="shared" si="1"/>
        <v>0</v>
      </c>
    </row>
    <row r="39" spans="1:9" ht="13.8" x14ac:dyDescent="0.25">
      <c r="A39" s="29" t="s">
        <v>298</v>
      </c>
      <c r="B39" s="30"/>
      <c r="C39" s="58"/>
      <c r="D39" s="69"/>
      <c r="E39" s="68">
        <f t="shared" si="0"/>
        <v>0</v>
      </c>
      <c r="F39" s="58">
        <v>1</v>
      </c>
      <c r="G39" s="69">
        <v>238.461538461538</v>
      </c>
      <c r="H39" s="68">
        <f t="shared" si="1"/>
        <v>238.461538461538</v>
      </c>
    </row>
    <row r="40" spans="1:9" ht="13.8" x14ac:dyDescent="0.25">
      <c r="A40" s="29" t="s">
        <v>299</v>
      </c>
      <c r="B40" s="30"/>
      <c r="C40" s="58"/>
      <c r="D40" s="69"/>
      <c r="E40" s="68">
        <f t="shared" ref="E40:E57" si="2">SUM(C40*D40)</f>
        <v>0</v>
      </c>
      <c r="F40" s="58">
        <v>1</v>
      </c>
      <c r="G40" s="69">
        <v>423.07692307692298</v>
      </c>
      <c r="H40" s="68">
        <f t="shared" si="1"/>
        <v>423.07692307692298</v>
      </c>
    </row>
    <row r="41" spans="1:9" ht="13.8" x14ac:dyDescent="0.25">
      <c r="A41" s="29" t="s">
        <v>300</v>
      </c>
      <c r="B41" s="30"/>
      <c r="C41" s="58"/>
      <c r="D41" s="69"/>
      <c r="E41" s="68">
        <f t="shared" si="2"/>
        <v>0</v>
      </c>
      <c r="F41" s="58">
        <v>1</v>
      </c>
      <c r="G41" s="69">
        <v>115.384615384615</v>
      </c>
      <c r="H41" s="68">
        <f t="shared" si="1"/>
        <v>115.384615384615</v>
      </c>
    </row>
    <row r="42" spans="1:9" ht="13.8" x14ac:dyDescent="0.25">
      <c r="A42" s="29" t="s">
        <v>301</v>
      </c>
      <c r="B42" s="30"/>
      <c r="C42" s="58"/>
      <c r="D42" s="69"/>
      <c r="E42" s="68">
        <f t="shared" si="2"/>
        <v>0</v>
      </c>
      <c r="F42" s="58">
        <v>1</v>
      </c>
      <c r="G42" s="69">
        <v>76.923076923076906</v>
      </c>
      <c r="H42" s="68">
        <f t="shared" si="1"/>
        <v>76.923076923076906</v>
      </c>
    </row>
    <row r="43" spans="1:9" ht="13.8" x14ac:dyDescent="0.25">
      <c r="A43" s="29" t="s">
        <v>302</v>
      </c>
      <c r="B43" s="30"/>
      <c r="C43" s="58"/>
      <c r="D43" s="69"/>
      <c r="E43" s="68">
        <f t="shared" si="2"/>
        <v>0</v>
      </c>
      <c r="F43" s="58">
        <v>1</v>
      </c>
      <c r="G43" s="69">
        <v>23.076923076923102</v>
      </c>
      <c r="H43" s="68">
        <f t="shared" si="1"/>
        <v>23.076923076923102</v>
      </c>
    </row>
    <row r="44" spans="1:9" ht="13.8" x14ac:dyDescent="0.25">
      <c r="A44" s="29" t="s">
        <v>303</v>
      </c>
      <c r="B44" s="30"/>
      <c r="C44" s="58"/>
      <c r="D44" s="69"/>
      <c r="E44" s="68">
        <f t="shared" si="2"/>
        <v>0</v>
      </c>
      <c r="F44" s="58">
        <v>1</v>
      </c>
      <c r="G44" s="69">
        <v>269.230769230769</v>
      </c>
      <c r="H44" s="68">
        <f t="shared" si="1"/>
        <v>269.230769230769</v>
      </c>
    </row>
    <row r="45" spans="1:9" ht="13.8" x14ac:dyDescent="0.25">
      <c r="A45" s="29" t="s">
        <v>304</v>
      </c>
      <c r="B45" s="30"/>
      <c r="C45" s="58"/>
      <c r="D45" s="69"/>
      <c r="E45" s="68">
        <f t="shared" si="2"/>
        <v>0</v>
      </c>
      <c r="F45" s="58">
        <v>1</v>
      </c>
      <c r="G45" s="69">
        <v>715.38461538461502</v>
      </c>
      <c r="H45" s="68">
        <f t="shared" si="1"/>
        <v>715.38461538461502</v>
      </c>
    </row>
    <row r="46" spans="1:9" s="10" customFormat="1" ht="13.8" x14ac:dyDescent="0.25">
      <c r="A46" s="29" t="s">
        <v>289</v>
      </c>
      <c r="B46" s="30"/>
      <c r="C46" s="58"/>
      <c r="D46" s="69"/>
      <c r="E46" s="68">
        <f t="shared" si="2"/>
        <v>0</v>
      </c>
      <c r="F46" s="58">
        <v>1</v>
      </c>
      <c r="G46" s="69">
        <v>287.69230769230802</v>
      </c>
      <c r="H46" s="68">
        <f t="shared" si="1"/>
        <v>287.69230769230802</v>
      </c>
      <c r="I46" s="70"/>
    </row>
    <row r="47" spans="1:9" ht="13.8" x14ac:dyDescent="0.25">
      <c r="A47" s="29" t="s">
        <v>305</v>
      </c>
      <c r="B47" s="30"/>
      <c r="C47" s="58"/>
      <c r="D47" s="69"/>
      <c r="E47" s="68">
        <f t="shared" si="2"/>
        <v>0</v>
      </c>
      <c r="F47" s="58">
        <v>1</v>
      </c>
      <c r="G47" s="69">
        <v>284.61538461538498</v>
      </c>
      <c r="H47" s="71">
        <f t="shared" si="1"/>
        <v>284.61538461538498</v>
      </c>
      <c r="I47" s="72"/>
    </row>
    <row r="48" spans="1:9" ht="13.8" x14ac:dyDescent="0.25">
      <c r="A48" s="29" t="s">
        <v>306</v>
      </c>
      <c r="B48" s="30"/>
      <c r="C48" s="58"/>
      <c r="D48" s="69"/>
      <c r="E48" s="68">
        <f t="shared" si="2"/>
        <v>0</v>
      </c>
      <c r="F48" s="58">
        <v>1</v>
      </c>
      <c r="G48" s="69">
        <v>13.846153846153801</v>
      </c>
      <c r="H48" s="68">
        <f t="shared" si="1"/>
        <v>13.846153846153801</v>
      </c>
    </row>
    <row r="49" spans="1:8" ht="13.8" x14ac:dyDescent="0.25">
      <c r="A49" s="29" t="s">
        <v>307</v>
      </c>
      <c r="B49" s="30"/>
      <c r="C49" s="58"/>
      <c r="D49" s="69"/>
      <c r="E49" s="68">
        <f t="shared" si="2"/>
        <v>0</v>
      </c>
      <c r="F49" s="58">
        <v>1</v>
      </c>
      <c r="G49" s="69">
        <v>46.153846153846203</v>
      </c>
      <c r="H49" s="68">
        <f t="shared" si="1"/>
        <v>46.153846153846203</v>
      </c>
    </row>
    <row r="50" spans="1:8" ht="55.2" x14ac:dyDescent="0.25">
      <c r="A50" s="29" t="s">
        <v>308</v>
      </c>
      <c r="B50" s="30"/>
      <c r="C50" s="58"/>
      <c r="D50" s="69"/>
      <c r="E50" s="68">
        <f t="shared" si="2"/>
        <v>0</v>
      </c>
      <c r="F50" s="58">
        <v>1</v>
      </c>
      <c r="G50" s="69">
        <v>292.30769230769198</v>
      </c>
      <c r="H50" s="68">
        <f t="shared" si="1"/>
        <v>292.30769230769198</v>
      </c>
    </row>
    <row r="51" spans="1:8" ht="13.8" x14ac:dyDescent="0.25">
      <c r="A51" s="29" t="s">
        <v>309</v>
      </c>
      <c r="B51" s="30"/>
      <c r="C51" s="58"/>
      <c r="D51" s="69"/>
      <c r="E51" s="68">
        <f t="shared" si="2"/>
        <v>0</v>
      </c>
      <c r="F51" s="58">
        <v>1</v>
      </c>
      <c r="G51" s="69">
        <v>561.538461538462</v>
      </c>
      <c r="H51" s="68">
        <f t="shared" si="1"/>
        <v>561.538461538462</v>
      </c>
    </row>
    <row r="52" spans="1:8" ht="13.8" x14ac:dyDescent="0.25">
      <c r="A52" s="29"/>
      <c r="B52" s="30"/>
      <c r="C52" s="58"/>
      <c r="D52" s="69"/>
      <c r="E52" s="68">
        <f t="shared" si="2"/>
        <v>0</v>
      </c>
      <c r="F52" s="58"/>
      <c r="G52" s="69"/>
      <c r="H52" s="68"/>
    </row>
    <row r="53" spans="1:8" ht="13.8" x14ac:dyDescent="0.25">
      <c r="A53" s="29" t="s">
        <v>316</v>
      </c>
      <c r="B53" s="30"/>
      <c r="C53" s="58"/>
      <c r="D53" s="69"/>
      <c r="E53" s="68">
        <f t="shared" si="2"/>
        <v>0</v>
      </c>
      <c r="F53" s="58"/>
      <c r="G53" s="69"/>
      <c r="H53" s="68"/>
    </row>
    <row r="54" spans="1:8" ht="13.8" x14ac:dyDescent="0.25">
      <c r="A54" s="29" t="s">
        <v>317</v>
      </c>
      <c r="B54" s="30"/>
      <c r="C54" s="58">
        <v>1</v>
      </c>
      <c r="D54" s="69"/>
      <c r="E54" s="68">
        <f t="shared" si="2"/>
        <v>0</v>
      </c>
      <c r="F54" s="58">
        <v>1</v>
      </c>
      <c r="G54" s="69">
        <v>24.29</v>
      </c>
      <c r="H54" s="68">
        <f>SUM(F54*G54)</f>
        <v>24.29</v>
      </c>
    </row>
    <row r="55" spans="1:8" ht="13.8" x14ac:dyDescent="0.25">
      <c r="A55" s="29" t="s">
        <v>318</v>
      </c>
      <c r="B55" s="30"/>
      <c r="C55" s="58">
        <v>1</v>
      </c>
      <c r="D55" s="69">
        <v>12500</v>
      </c>
      <c r="E55" s="68">
        <f t="shared" si="2"/>
        <v>12500</v>
      </c>
      <c r="F55" s="58">
        <v>1</v>
      </c>
      <c r="G55" s="69"/>
      <c r="H55" s="68">
        <f>SUM(F55*G55)</f>
        <v>0</v>
      </c>
    </row>
    <row r="56" spans="1:8" ht="13.8" x14ac:dyDescent="0.25">
      <c r="A56" s="29" t="s">
        <v>319</v>
      </c>
      <c r="B56" s="30"/>
      <c r="C56" s="58">
        <v>1</v>
      </c>
      <c r="D56" s="69">
        <v>312.5</v>
      </c>
      <c r="E56" s="68">
        <f t="shared" si="2"/>
        <v>312.5</v>
      </c>
      <c r="F56" s="58">
        <v>1</v>
      </c>
      <c r="G56" s="69">
        <v>85.714285714285722</v>
      </c>
      <c r="H56" s="68">
        <f>SUM(F56*G56)</f>
        <v>85.714285714285722</v>
      </c>
    </row>
    <row r="57" spans="1:8" ht="13.8" x14ac:dyDescent="0.25">
      <c r="A57" s="29"/>
      <c r="B57" s="30"/>
      <c r="C57" s="58"/>
      <c r="D57" s="69"/>
      <c r="E57" s="68">
        <f t="shared" si="2"/>
        <v>0</v>
      </c>
      <c r="F57" s="58"/>
      <c r="G57" s="69"/>
      <c r="H57" s="68"/>
    </row>
    <row r="60" spans="1:8" ht="13.8" thickBot="1" x14ac:dyDescent="0.3"/>
    <row r="61" spans="1:8" ht="154.05000000000001" customHeight="1" x14ac:dyDescent="0.25">
      <c r="A61" s="88" t="s">
        <v>320</v>
      </c>
      <c r="B61" s="88"/>
      <c r="C61" s="88"/>
      <c r="D61" s="88"/>
      <c r="E61" s="88"/>
      <c r="F61" s="88"/>
      <c r="G61" s="88"/>
    </row>
    <row r="62" spans="1:8" ht="13.95" customHeight="1" x14ac:dyDescent="0.25">
      <c r="A62" s="89"/>
      <c r="B62" s="89"/>
      <c r="C62" s="89"/>
      <c r="D62" s="89"/>
      <c r="E62" s="89"/>
      <c r="F62" s="89"/>
      <c r="G62" s="89"/>
    </row>
    <row r="63" spans="1:8" ht="13.95" customHeight="1" x14ac:dyDescent="0.25">
      <c r="A63" s="89"/>
      <c r="B63" s="89"/>
      <c r="C63" s="89"/>
      <c r="D63" s="89"/>
      <c r="E63" s="89"/>
      <c r="F63" s="89"/>
      <c r="G63" s="89"/>
    </row>
    <row r="64" spans="1:8" ht="13.95" customHeight="1" x14ac:dyDescent="0.25">
      <c r="A64" s="89"/>
      <c r="B64" s="89"/>
      <c r="C64" s="89"/>
      <c r="D64" s="89"/>
      <c r="E64" s="89"/>
      <c r="F64" s="89"/>
      <c r="G64" s="89"/>
    </row>
    <row r="65" spans="1:7" ht="13.95" customHeight="1" x14ac:dyDescent="0.25">
      <c r="A65" s="89"/>
      <c r="B65" s="89"/>
      <c r="C65" s="89"/>
      <c r="D65" s="89"/>
      <c r="E65" s="89"/>
      <c r="F65" s="89"/>
      <c r="G65" s="89"/>
    </row>
    <row r="66" spans="1:7" ht="13.95" customHeight="1" x14ac:dyDescent="0.25">
      <c r="A66" s="89"/>
      <c r="B66" s="89"/>
      <c r="C66" s="89"/>
      <c r="D66" s="89"/>
      <c r="E66" s="89"/>
      <c r="F66" s="89"/>
      <c r="G66" s="89"/>
    </row>
    <row r="67" spans="1:7" ht="13.95" customHeight="1" x14ac:dyDescent="0.25">
      <c r="A67" s="89"/>
      <c r="B67" s="89"/>
      <c r="C67" s="89"/>
      <c r="D67" s="89"/>
      <c r="E67" s="89"/>
      <c r="F67" s="89"/>
      <c r="G67" s="89"/>
    </row>
    <row r="68" spans="1:7" ht="13.95" customHeight="1" x14ac:dyDescent="0.25">
      <c r="A68" s="89"/>
      <c r="B68" s="89"/>
      <c r="C68" s="89"/>
      <c r="D68" s="89"/>
      <c r="E68" s="89"/>
      <c r="F68" s="89"/>
      <c r="G68" s="89"/>
    </row>
    <row r="69" spans="1:7" ht="13.95" customHeight="1" x14ac:dyDescent="0.25">
      <c r="A69" s="89"/>
      <c r="B69" s="89"/>
      <c r="C69" s="89"/>
      <c r="D69" s="89"/>
      <c r="E69" s="89"/>
      <c r="F69" s="89"/>
      <c r="G69" s="89"/>
    </row>
    <row r="70" spans="1:7" ht="13.95" customHeight="1" x14ac:dyDescent="0.25">
      <c r="A70" s="89"/>
      <c r="B70" s="89"/>
      <c r="C70" s="89"/>
      <c r="D70" s="89"/>
      <c r="E70" s="89"/>
      <c r="F70" s="89"/>
      <c r="G70" s="89"/>
    </row>
    <row r="71" spans="1:7" ht="13.95" customHeight="1" x14ac:dyDescent="0.25">
      <c r="A71" s="89"/>
      <c r="B71" s="89"/>
      <c r="C71" s="89"/>
      <c r="D71" s="89"/>
      <c r="E71" s="89"/>
      <c r="F71" s="89"/>
      <c r="G71" s="89"/>
    </row>
  </sheetData>
  <mergeCells count="3">
    <mergeCell ref="C5:E5"/>
    <mergeCell ref="F5:H5"/>
    <mergeCell ref="A61:G7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58A59-F478-4A28-ABF9-8E329842FB4B}">
  <dimension ref="A1:A177"/>
  <sheetViews>
    <sheetView zoomScale="106" zoomScaleNormal="106" workbookViewId="0"/>
  </sheetViews>
  <sheetFormatPr defaultColWidth="8.77734375" defaultRowHeight="13.2" x14ac:dyDescent="0.25"/>
  <cols>
    <col min="1" max="1" width="83.21875" style="5" bestFit="1" customWidth="1"/>
  </cols>
  <sheetData>
    <row r="1" spans="1:1" x14ac:dyDescent="0.25">
      <c r="A1" s="8" t="s">
        <v>25</v>
      </c>
    </row>
    <row r="2" spans="1:1" x14ac:dyDescent="0.25">
      <c r="A2" s="9" t="s">
        <v>26</v>
      </c>
    </row>
    <row r="3" spans="1:1" x14ac:dyDescent="0.25">
      <c r="A3" s="7" t="s">
        <v>27</v>
      </c>
    </row>
    <row r="4" spans="1:1" x14ac:dyDescent="0.25">
      <c r="A4" s="6" t="s">
        <v>28</v>
      </c>
    </row>
    <row r="5" spans="1:1" x14ac:dyDescent="0.25">
      <c r="A5" s="6" t="s">
        <v>29</v>
      </c>
    </row>
    <row r="6" spans="1:1" x14ac:dyDescent="0.25">
      <c r="A6" s="7" t="s">
        <v>30</v>
      </c>
    </row>
    <row r="7" spans="1:1" x14ac:dyDescent="0.25">
      <c r="A7" s="6" t="s">
        <v>31</v>
      </c>
    </row>
    <row r="8" spans="1:1" x14ac:dyDescent="0.25">
      <c r="A8" s="6" t="s">
        <v>32</v>
      </c>
    </row>
    <row r="9" spans="1:1" x14ac:dyDescent="0.25">
      <c r="A9" s="7" t="s">
        <v>33</v>
      </c>
    </row>
    <row r="10" spans="1:1" x14ac:dyDescent="0.25">
      <c r="A10" s="6" t="s">
        <v>34</v>
      </c>
    </row>
    <row r="11" spans="1:1" x14ac:dyDescent="0.25">
      <c r="A11" s="6" t="s">
        <v>35</v>
      </c>
    </row>
    <row r="12" spans="1:1" x14ac:dyDescent="0.25">
      <c r="A12" s="6" t="s">
        <v>36</v>
      </c>
    </row>
    <row r="13" spans="1:1" x14ac:dyDescent="0.25">
      <c r="A13" s="7" t="s">
        <v>37</v>
      </c>
    </row>
    <row r="14" spans="1:1" x14ac:dyDescent="0.25">
      <c r="A14" s="6" t="s">
        <v>38</v>
      </c>
    </row>
    <row r="15" spans="1:1" x14ac:dyDescent="0.25">
      <c r="A15" s="6" t="s">
        <v>39</v>
      </c>
    </row>
    <row r="16" spans="1:1" x14ac:dyDescent="0.25">
      <c r="A16" s="6" t="s">
        <v>40</v>
      </c>
    </row>
    <row r="17" spans="1:1" x14ac:dyDescent="0.25">
      <c r="A17" s="6" t="s">
        <v>41</v>
      </c>
    </row>
    <row r="18" spans="1:1" x14ac:dyDescent="0.25">
      <c r="A18" s="6" t="s">
        <v>42</v>
      </c>
    </row>
    <row r="19" spans="1:1" x14ac:dyDescent="0.25">
      <c r="A19" s="6" t="s">
        <v>43</v>
      </c>
    </row>
    <row r="20" spans="1:1" x14ac:dyDescent="0.25">
      <c r="A20" s="7" t="s">
        <v>44</v>
      </c>
    </row>
    <row r="21" spans="1:1" x14ac:dyDescent="0.25">
      <c r="A21" s="6" t="s">
        <v>45</v>
      </c>
    </row>
    <row r="22" spans="1:1" x14ac:dyDescent="0.25">
      <c r="A22" s="6" t="s">
        <v>46</v>
      </c>
    </row>
    <row r="23" spans="1:1" x14ac:dyDescent="0.25">
      <c r="A23" s="7" t="s">
        <v>47</v>
      </c>
    </row>
    <row r="24" spans="1:1" x14ac:dyDescent="0.25">
      <c r="A24" s="6" t="s">
        <v>48</v>
      </c>
    </row>
    <row r="25" spans="1:1" x14ac:dyDescent="0.25">
      <c r="A25" s="6" t="s">
        <v>49</v>
      </c>
    </row>
    <row r="26" spans="1:1" x14ac:dyDescent="0.25">
      <c r="A26" s="7" t="s">
        <v>50</v>
      </c>
    </row>
    <row r="27" spans="1:1" x14ac:dyDescent="0.25">
      <c r="A27" s="6" t="s">
        <v>51</v>
      </c>
    </row>
    <row r="28" spans="1:1" x14ac:dyDescent="0.25">
      <c r="A28" s="9" t="s">
        <v>52</v>
      </c>
    </row>
    <row r="29" spans="1:1" x14ac:dyDescent="0.25">
      <c r="A29" s="7" t="s">
        <v>53</v>
      </c>
    </row>
    <row r="30" spans="1:1" x14ac:dyDescent="0.25">
      <c r="A30" s="6" t="s">
        <v>54</v>
      </c>
    </row>
    <row r="31" spans="1:1" x14ac:dyDescent="0.25">
      <c r="A31" s="6" t="s">
        <v>55</v>
      </c>
    </row>
    <row r="32" spans="1:1" x14ac:dyDescent="0.25">
      <c r="A32" s="6" t="s">
        <v>56</v>
      </c>
    </row>
    <row r="33" spans="1:1" x14ac:dyDescent="0.25">
      <c r="A33" s="7" t="s">
        <v>57</v>
      </c>
    </row>
    <row r="34" spans="1:1" x14ac:dyDescent="0.25">
      <c r="A34" s="6" t="s">
        <v>58</v>
      </c>
    </row>
    <row r="35" spans="1:1" x14ac:dyDescent="0.25">
      <c r="A35" s="4" t="s">
        <v>59</v>
      </c>
    </row>
    <row r="36" spans="1:1" x14ac:dyDescent="0.25">
      <c r="A36" s="6" t="s">
        <v>60</v>
      </c>
    </row>
    <row r="37" spans="1:1" x14ac:dyDescent="0.25">
      <c r="A37" s="6" t="s">
        <v>61</v>
      </c>
    </row>
    <row r="38" spans="1:1" x14ac:dyDescent="0.25">
      <c r="A38" s="6" t="s">
        <v>62</v>
      </c>
    </row>
    <row r="39" spans="1:1" x14ac:dyDescent="0.25">
      <c r="A39" s="6" t="s">
        <v>63</v>
      </c>
    </row>
    <row r="40" spans="1:1" x14ac:dyDescent="0.25">
      <c r="A40" s="6" t="s">
        <v>64</v>
      </c>
    </row>
    <row r="41" spans="1:1" x14ac:dyDescent="0.25">
      <c r="A41" s="7" t="s">
        <v>65</v>
      </c>
    </row>
    <row r="42" spans="1:1" x14ac:dyDescent="0.25">
      <c r="A42" s="6" t="s">
        <v>66</v>
      </c>
    </row>
    <row r="43" spans="1:1" x14ac:dyDescent="0.25">
      <c r="A43" s="7" t="s">
        <v>67</v>
      </c>
    </row>
    <row r="44" spans="1:1" x14ac:dyDescent="0.25">
      <c r="A44" s="6" t="s">
        <v>68</v>
      </c>
    </row>
    <row r="45" spans="1:1" x14ac:dyDescent="0.25">
      <c r="A45" s="6" t="s">
        <v>69</v>
      </c>
    </row>
    <row r="46" spans="1:1" x14ac:dyDescent="0.25">
      <c r="A46" s="4" t="s">
        <v>70</v>
      </c>
    </row>
    <row r="47" spans="1:1" x14ac:dyDescent="0.25">
      <c r="A47" s="4" t="s">
        <v>71</v>
      </c>
    </row>
    <row r="48" spans="1:1" x14ac:dyDescent="0.25">
      <c r="A48" s="4" t="s">
        <v>72</v>
      </c>
    </row>
    <row r="49" spans="1:1" x14ac:dyDescent="0.25">
      <c r="A49" s="6" t="s">
        <v>73</v>
      </c>
    </row>
    <row r="50" spans="1:1" x14ac:dyDescent="0.25">
      <c r="A50" s="6" t="s">
        <v>74</v>
      </c>
    </row>
    <row r="51" spans="1:1" x14ac:dyDescent="0.25">
      <c r="A51" s="7" t="s">
        <v>75</v>
      </c>
    </row>
    <row r="52" spans="1:1" x14ac:dyDescent="0.25">
      <c r="A52" s="6" t="s">
        <v>76</v>
      </c>
    </row>
    <row r="53" spans="1:1" x14ac:dyDescent="0.25">
      <c r="A53" s="9" t="s">
        <v>77</v>
      </c>
    </row>
    <row r="54" spans="1:1" x14ac:dyDescent="0.25">
      <c r="A54" s="7" t="s">
        <v>78</v>
      </c>
    </row>
    <row r="55" spans="1:1" x14ac:dyDescent="0.25">
      <c r="A55" s="6" t="s">
        <v>79</v>
      </c>
    </row>
    <row r="56" spans="1:1" x14ac:dyDescent="0.25">
      <c r="A56" s="6" t="s">
        <v>80</v>
      </c>
    </row>
    <row r="57" spans="1:1" x14ac:dyDescent="0.25">
      <c r="A57" s="7" t="s">
        <v>81</v>
      </c>
    </row>
    <row r="58" spans="1:1" x14ac:dyDescent="0.25">
      <c r="A58" s="6" t="s">
        <v>82</v>
      </c>
    </row>
    <row r="59" spans="1:1" x14ac:dyDescent="0.25">
      <c r="A59" s="6" t="s">
        <v>83</v>
      </c>
    </row>
    <row r="60" spans="1:1" x14ac:dyDescent="0.25">
      <c r="A60" s="6" t="s">
        <v>84</v>
      </c>
    </row>
    <row r="61" spans="1:1" x14ac:dyDescent="0.25">
      <c r="A61" s="7" t="s">
        <v>85</v>
      </c>
    </row>
    <row r="62" spans="1:1" x14ac:dyDescent="0.25">
      <c r="A62" s="6" t="s">
        <v>86</v>
      </c>
    </row>
    <row r="63" spans="1:1" x14ac:dyDescent="0.25">
      <c r="A63" s="6" t="s">
        <v>87</v>
      </c>
    </row>
    <row r="64" spans="1:1" x14ac:dyDescent="0.25">
      <c r="A64" s="7" t="s">
        <v>88</v>
      </c>
    </row>
    <row r="65" spans="1:1" x14ac:dyDescent="0.25">
      <c r="A65" s="9" t="s">
        <v>102</v>
      </c>
    </row>
    <row r="66" spans="1:1" x14ac:dyDescent="0.25">
      <c r="A66" s="7" t="s">
        <v>103</v>
      </c>
    </row>
    <row r="67" spans="1:1" x14ac:dyDescent="0.25">
      <c r="A67" s="6" t="s">
        <v>104</v>
      </c>
    </row>
    <row r="68" spans="1:1" x14ac:dyDescent="0.25">
      <c r="A68" s="6" t="s">
        <v>105</v>
      </c>
    </row>
    <row r="69" spans="1:1" x14ac:dyDescent="0.25">
      <c r="A69" s="4" t="s">
        <v>106</v>
      </c>
    </row>
    <row r="70" spans="1:1" x14ac:dyDescent="0.25">
      <c r="A70" s="6" t="s">
        <v>107</v>
      </c>
    </row>
    <row r="71" spans="1:1" x14ac:dyDescent="0.25">
      <c r="A71" s="4" t="s">
        <v>108</v>
      </c>
    </row>
    <row r="72" spans="1:1" x14ac:dyDescent="0.25">
      <c r="A72" s="6" t="s">
        <v>110</v>
      </c>
    </row>
    <row r="73" spans="1:1" x14ac:dyDescent="0.25">
      <c r="A73" s="7" t="s">
        <v>109</v>
      </c>
    </row>
    <row r="74" spans="1:1" x14ac:dyDescent="0.25">
      <c r="A74" s="6" t="s">
        <v>111</v>
      </c>
    </row>
    <row r="75" spans="1:1" x14ac:dyDescent="0.25">
      <c r="A75" s="6" t="s">
        <v>112</v>
      </c>
    </row>
    <row r="76" spans="1:1" x14ac:dyDescent="0.25">
      <c r="A76" s="6" t="s">
        <v>113</v>
      </c>
    </row>
    <row r="77" spans="1:1" x14ac:dyDescent="0.25">
      <c r="A77" s="6" t="s">
        <v>114</v>
      </c>
    </row>
    <row r="78" spans="1:1" x14ac:dyDescent="0.25">
      <c r="A78" s="4" t="s">
        <v>115</v>
      </c>
    </row>
    <row r="79" spans="1:1" x14ac:dyDescent="0.25">
      <c r="A79" s="4" t="s">
        <v>116</v>
      </c>
    </row>
    <row r="80" spans="1:1" x14ac:dyDescent="0.25">
      <c r="A80" s="4" t="s">
        <v>117</v>
      </c>
    </row>
    <row r="81" spans="1:1" x14ac:dyDescent="0.25">
      <c r="A81" s="4" t="s">
        <v>118</v>
      </c>
    </row>
    <row r="82" spans="1:1" x14ac:dyDescent="0.25">
      <c r="A82" s="6" t="s">
        <v>119</v>
      </c>
    </row>
    <row r="83" spans="1:1" x14ac:dyDescent="0.25">
      <c r="A83" s="7" t="s">
        <v>120</v>
      </c>
    </row>
    <row r="84" spans="1:1" x14ac:dyDescent="0.25">
      <c r="A84" s="7" t="s">
        <v>121</v>
      </c>
    </row>
    <row r="85" spans="1:1" x14ac:dyDescent="0.25">
      <c r="A85" s="6" t="s">
        <v>122</v>
      </c>
    </row>
    <row r="86" spans="1:1" x14ac:dyDescent="0.25">
      <c r="A86" s="6" t="s">
        <v>123</v>
      </c>
    </row>
    <row r="87" spans="1:1" x14ac:dyDescent="0.25">
      <c r="A87" s="7" t="s">
        <v>124</v>
      </c>
    </row>
    <row r="88" spans="1:1" x14ac:dyDescent="0.25">
      <c r="A88" s="6" t="s">
        <v>125</v>
      </c>
    </row>
    <row r="89" spans="1:1" x14ac:dyDescent="0.25">
      <c r="A89" s="7" t="s">
        <v>126</v>
      </c>
    </row>
    <row r="90" spans="1:1" x14ac:dyDescent="0.25">
      <c r="A90" s="7" t="s">
        <v>127</v>
      </c>
    </row>
    <row r="91" spans="1:1" x14ac:dyDescent="0.25">
      <c r="A91" s="6" t="s">
        <v>128</v>
      </c>
    </row>
    <row r="92" spans="1:1" x14ac:dyDescent="0.25">
      <c r="A92" s="7" t="s">
        <v>129</v>
      </c>
    </row>
    <row r="93" spans="1:1" x14ac:dyDescent="0.25">
      <c r="A93" s="6" t="s">
        <v>130</v>
      </c>
    </row>
    <row r="94" spans="1:1" x14ac:dyDescent="0.25">
      <c r="A94" s="4" t="s">
        <v>131</v>
      </c>
    </row>
    <row r="95" spans="1:1" x14ac:dyDescent="0.25">
      <c r="A95" s="6" t="s">
        <v>132</v>
      </c>
    </row>
    <row r="96" spans="1:1" x14ac:dyDescent="0.25">
      <c r="A96" s="6" t="s">
        <v>133</v>
      </c>
    </row>
    <row r="97" spans="1:1" x14ac:dyDescent="0.25">
      <c r="A97" s="7" t="s">
        <v>134</v>
      </c>
    </row>
    <row r="98" spans="1:1" x14ac:dyDescent="0.25">
      <c r="A98" s="9" t="s">
        <v>135</v>
      </c>
    </row>
    <row r="99" spans="1:1" x14ac:dyDescent="0.25">
      <c r="A99" s="7" t="s">
        <v>136</v>
      </c>
    </row>
    <row r="100" spans="1:1" x14ac:dyDescent="0.25">
      <c r="A100" s="7" t="s">
        <v>137</v>
      </c>
    </row>
    <row r="101" spans="1:1" x14ac:dyDescent="0.25">
      <c r="A101" s="7" t="s">
        <v>138</v>
      </c>
    </row>
    <row r="102" spans="1:1" x14ac:dyDescent="0.25">
      <c r="A102" s="7" t="s">
        <v>139</v>
      </c>
    </row>
    <row r="103" spans="1:1" x14ac:dyDescent="0.25">
      <c r="A103" s="7" t="s">
        <v>140</v>
      </c>
    </row>
    <row r="104" spans="1:1" x14ac:dyDescent="0.25">
      <c r="A104" s="7" t="s">
        <v>141</v>
      </c>
    </row>
    <row r="105" spans="1:1" x14ac:dyDescent="0.25">
      <c r="A105" s="7" t="s">
        <v>142</v>
      </c>
    </row>
    <row r="106" spans="1:1" x14ac:dyDescent="0.25">
      <c r="A106" s="6" t="s">
        <v>143</v>
      </c>
    </row>
    <row r="107" spans="1:1" x14ac:dyDescent="0.25">
      <c r="A107" s="4" t="s">
        <v>144</v>
      </c>
    </row>
    <row r="108" spans="1:1" x14ac:dyDescent="0.25">
      <c r="A108" s="4" t="s">
        <v>145</v>
      </c>
    </row>
    <row r="109" spans="1:1" x14ac:dyDescent="0.25">
      <c r="A109" s="4" t="s">
        <v>146</v>
      </c>
    </row>
    <row r="110" spans="1:1" x14ac:dyDescent="0.25">
      <c r="A110" s="6" t="s">
        <v>147</v>
      </c>
    </row>
    <row r="111" spans="1:1" x14ac:dyDescent="0.25">
      <c r="A111" s="4" t="s">
        <v>148</v>
      </c>
    </row>
    <row r="112" spans="1:1" x14ac:dyDescent="0.25">
      <c r="A112" s="4" t="s">
        <v>149</v>
      </c>
    </row>
    <row r="113" spans="1:1" x14ac:dyDescent="0.25">
      <c r="A113" s="4" t="s">
        <v>150</v>
      </c>
    </row>
    <row r="114" spans="1:1" x14ac:dyDescent="0.25">
      <c r="A114" s="4" t="s">
        <v>151</v>
      </c>
    </row>
    <row r="115" spans="1:1" x14ac:dyDescent="0.25">
      <c r="A115" s="6" t="s">
        <v>152</v>
      </c>
    </row>
    <row r="116" spans="1:1" x14ac:dyDescent="0.25">
      <c r="A116" s="4" t="s">
        <v>153</v>
      </c>
    </row>
    <row r="117" spans="1:1" x14ac:dyDescent="0.25">
      <c r="A117" s="4" t="s">
        <v>154</v>
      </c>
    </row>
    <row r="118" spans="1:1" x14ac:dyDescent="0.25">
      <c r="A118" s="6" t="s">
        <v>155</v>
      </c>
    </row>
    <row r="119" spans="1:1" x14ac:dyDescent="0.25">
      <c r="A119" s="4" t="s">
        <v>156</v>
      </c>
    </row>
    <row r="120" spans="1:1" x14ac:dyDescent="0.25">
      <c r="A120" s="6" t="s">
        <v>157</v>
      </c>
    </row>
    <row r="121" spans="1:1" x14ac:dyDescent="0.25">
      <c r="A121" s="4" t="s">
        <v>158</v>
      </c>
    </row>
    <row r="122" spans="1:1" x14ac:dyDescent="0.25">
      <c r="A122" s="4" t="s">
        <v>159</v>
      </c>
    </row>
    <row r="123" spans="1:1" x14ac:dyDescent="0.25">
      <c r="A123" s="6" t="s">
        <v>160</v>
      </c>
    </row>
    <row r="124" spans="1:1" x14ac:dyDescent="0.25">
      <c r="A124" s="4" t="s">
        <v>161</v>
      </c>
    </row>
    <row r="125" spans="1:1" x14ac:dyDescent="0.25">
      <c r="A125" s="4" t="s">
        <v>162</v>
      </c>
    </row>
    <row r="126" spans="1:1" x14ac:dyDescent="0.25">
      <c r="A126" s="6" t="s">
        <v>163</v>
      </c>
    </row>
    <row r="127" spans="1:1" x14ac:dyDescent="0.25">
      <c r="A127" s="4" t="s">
        <v>164</v>
      </c>
    </row>
    <row r="128" spans="1:1" x14ac:dyDescent="0.25">
      <c r="A128" s="4" t="s">
        <v>165</v>
      </c>
    </row>
    <row r="129" spans="1:1" x14ac:dyDescent="0.25">
      <c r="A129" s="4" t="s">
        <v>166</v>
      </c>
    </row>
    <row r="130" spans="1:1" x14ac:dyDescent="0.25">
      <c r="A130" s="6" t="s">
        <v>167</v>
      </c>
    </row>
    <row r="131" spans="1:1" x14ac:dyDescent="0.25">
      <c r="A131" s="4" t="s">
        <v>168</v>
      </c>
    </row>
    <row r="132" spans="1:1" x14ac:dyDescent="0.25">
      <c r="A132" s="6" t="s">
        <v>169</v>
      </c>
    </row>
    <row r="133" spans="1:1" x14ac:dyDescent="0.25">
      <c r="A133" s="4" t="s">
        <v>170</v>
      </c>
    </row>
    <row r="134" spans="1:1" x14ac:dyDescent="0.25">
      <c r="A134" s="9" t="s">
        <v>171</v>
      </c>
    </row>
    <row r="135" spans="1:1" x14ac:dyDescent="0.25">
      <c r="A135" s="7" t="s">
        <v>172</v>
      </c>
    </row>
    <row r="136" spans="1:1" x14ac:dyDescent="0.25">
      <c r="A136" s="7" t="s">
        <v>173</v>
      </c>
    </row>
    <row r="137" spans="1:1" x14ac:dyDescent="0.25">
      <c r="A137" s="7" t="s">
        <v>174</v>
      </c>
    </row>
    <row r="138" spans="1:1" x14ac:dyDescent="0.25">
      <c r="A138" s="9" t="s">
        <v>175</v>
      </c>
    </row>
    <row r="139" spans="1:1" x14ac:dyDescent="0.25">
      <c r="A139" s="7" t="s">
        <v>176</v>
      </c>
    </row>
    <row r="140" spans="1:1" x14ac:dyDescent="0.25">
      <c r="A140" s="7" t="s">
        <v>177</v>
      </c>
    </row>
    <row r="141" spans="1:1" x14ac:dyDescent="0.25">
      <c r="A141" s="7" t="s">
        <v>178</v>
      </c>
    </row>
    <row r="142" spans="1:1" x14ac:dyDescent="0.25">
      <c r="A142" s="7" t="s">
        <v>179</v>
      </c>
    </row>
    <row r="143" spans="1:1" x14ac:dyDescent="0.25">
      <c r="A143" s="7" t="s">
        <v>180</v>
      </c>
    </row>
    <row r="144" spans="1:1" x14ac:dyDescent="0.25">
      <c r="A144" s="7" t="s">
        <v>181</v>
      </c>
    </row>
    <row r="145" spans="1:1" x14ac:dyDescent="0.25">
      <c r="A145" s="7" t="s">
        <v>182</v>
      </c>
    </row>
    <row r="146" spans="1:1" x14ac:dyDescent="0.25">
      <c r="A146" s="7" t="s">
        <v>183</v>
      </c>
    </row>
    <row r="147" spans="1:1" x14ac:dyDescent="0.25">
      <c r="A147" s="9" t="s">
        <v>184</v>
      </c>
    </row>
    <row r="148" spans="1:1" x14ac:dyDescent="0.25">
      <c r="A148" s="7" t="s">
        <v>185</v>
      </c>
    </row>
    <row r="149" spans="1:1" x14ac:dyDescent="0.25">
      <c r="A149" s="6" t="s">
        <v>186</v>
      </c>
    </row>
    <row r="150" spans="1:1" x14ac:dyDescent="0.25">
      <c r="A150" s="6" t="s">
        <v>187</v>
      </c>
    </row>
    <row r="151" spans="1:1" x14ac:dyDescent="0.25">
      <c r="A151" s="6" t="s">
        <v>188</v>
      </c>
    </row>
    <row r="152" spans="1:1" x14ac:dyDescent="0.25">
      <c r="A152" s="6" t="s">
        <v>189</v>
      </c>
    </row>
    <row r="153" spans="1:1" x14ac:dyDescent="0.25">
      <c r="A153" s="7" t="s">
        <v>190</v>
      </c>
    </row>
    <row r="154" spans="1:1" x14ac:dyDescent="0.25">
      <c r="A154" s="6" t="s">
        <v>191</v>
      </c>
    </row>
    <row r="155" spans="1:1" x14ac:dyDescent="0.25">
      <c r="A155" s="6" t="s">
        <v>192</v>
      </c>
    </row>
    <row r="156" spans="1:1" x14ac:dyDescent="0.25">
      <c r="A156" s="6" t="s">
        <v>193</v>
      </c>
    </row>
    <row r="157" spans="1:1" x14ac:dyDescent="0.25">
      <c r="A157" s="7" t="s">
        <v>194</v>
      </c>
    </row>
    <row r="158" spans="1:1" x14ac:dyDescent="0.25">
      <c r="A158" s="6" t="s">
        <v>195</v>
      </c>
    </row>
    <row r="159" spans="1:1" x14ac:dyDescent="0.25">
      <c r="A159" s="6" t="s">
        <v>196</v>
      </c>
    </row>
    <row r="160" spans="1:1" x14ac:dyDescent="0.25">
      <c r="A160" s="6" t="s">
        <v>197</v>
      </c>
    </row>
    <row r="161" spans="1:1" x14ac:dyDescent="0.25">
      <c r="A161" s="4" t="s">
        <v>198</v>
      </c>
    </row>
    <row r="162" spans="1:1" x14ac:dyDescent="0.25">
      <c r="A162" s="4" t="s">
        <v>199</v>
      </c>
    </row>
    <row r="163" spans="1:1" x14ac:dyDescent="0.25">
      <c r="A163" s="4" t="s">
        <v>200</v>
      </c>
    </row>
    <row r="164" spans="1:1" x14ac:dyDescent="0.25">
      <c r="A164" s="6" t="s">
        <v>201</v>
      </c>
    </row>
    <row r="165" spans="1:1" x14ac:dyDescent="0.25">
      <c r="A165" s="7" t="s">
        <v>202</v>
      </c>
    </row>
    <row r="166" spans="1:1" x14ac:dyDescent="0.25">
      <c r="A166" s="6" t="s">
        <v>203</v>
      </c>
    </row>
    <row r="167" spans="1:1" x14ac:dyDescent="0.25">
      <c r="A167" s="7" t="s">
        <v>204</v>
      </c>
    </row>
    <row r="168" spans="1:1" x14ac:dyDescent="0.25">
      <c r="A168" s="6" t="s">
        <v>205</v>
      </c>
    </row>
    <row r="169" spans="1:1" x14ac:dyDescent="0.25">
      <c r="A169" s="4" t="s">
        <v>89</v>
      </c>
    </row>
    <row r="170" spans="1:1" x14ac:dyDescent="0.25">
      <c r="A170" s="6" t="s">
        <v>206</v>
      </c>
    </row>
    <row r="171" spans="1:1" x14ac:dyDescent="0.25">
      <c r="A171" s="6" t="s">
        <v>207</v>
      </c>
    </row>
    <row r="172" spans="1:1" x14ac:dyDescent="0.25">
      <c r="A172" s="6" t="s">
        <v>208</v>
      </c>
    </row>
    <row r="173" spans="1:1" x14ac:dyDescent="0.25">
      <c r="A173" s="7" t="s">
        <v>209</v>
      </c>
    </row>
    <row r="174" spans="1:1" x14ac:dyDescent="0.25">
      <c r="A174" s="6" t="s">
        <v>210</v>
      </c>
    </row>
    <row r="175" spans="1:1" x14ac:dyDescent="0.25">
      <c r="A175" s="6" t="s">
        <v>211</v>
      </c>
    </row>
    <row r="176" spans="1:1" x14ac:dyDescent="0.25">
      <c r="A176" s="9" t="s">
        <v>212</v>
      </c>
    </row>
    <row r="177" spans="1:1" x14ac:dyDescent="0.25">
      <c r="A177" s="9" t="s">
        <v>213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e814fb-2bdb-4d98-aae8-282bcd57a26f">
      <Terms xmlns="http://schemas.microsoft.com/office/infopath/2007/PartnerControls"/>
    </lcf76f155ced4ddcb4097134ff3c332f>
    <TaxCatchAll xmlns="779d62b7-53ca-4b8b-ae0c-13b4232ed70a" xsi:nil="true"/>
    <ProposalManager xmlns="4ce814fb-2bdb-4d98-aae8-282bcd57a26f">
      <UserInfo>
        <DisplayName/>
        <AccountId xsi:nil="true"/>
        <AccountType/>
      </UserInfo>
    </ProposalManager>
    <WON_x002f_LOST xmlns="4ce814fb-2bdb-4d98-aae8-282bcd57a26f" xsi:nil="true"/>
    <RFPDUEDATEDESCRIPTION xmlns="4ce814fb-2bdb-4d98-aae8-282bcd57a26f" xsi:nil="true"/>
    <Ownership xmlns="4ce814fb-2bdb-4d98-aae8-282bcd57a26f" xsi:nil="true"/>
    <_Flow_SignoffStatus xmlns="4ce814fb-2bdb-4d98-aae8-282bcd57a26f" xsi:nil="true"/>
    <SUBMITTED xmlns="4ce814fb-2bdb-4d98-aae8-282bcd57a26f" xsi:nil="true"/>
    <ArchiveYear xmlns="4ce814fb-2bdb-4d98-aae8-282bcd57a2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B4AD0F70D3684AB9C6DC90C5F6E133" ma:contentTypeVersion="25" ma:contentTypeDescription="Create a new document." ma:contentTypeScope="" ma:versionID="79216925082ee2400bba7bfef72e10af">
  <xsd:schema xmlns:xsd="http://www.w3.org/2001/XMLSchema" xmlns:xs="http://www.w3.org/2001/XMLSchema" xmlns:p="http://schemas.microsoft.com/office/2006/metadata/properties" xmlns:ns2="4ce814fb-2bdb-4d98-aae8-282bcd57a26f" xmlns:ns3="557afd47-5b8f-43f5-bc0f-33fef1377ea8" xmlns:ns4="779d62b7-53ca-4b8b-ae0c-13b4232ed70a" targetNamespace="http://schemas.microsoft.com/office/2006/metadata/properties" ma:root="true" ma:fieldsID="c65c830a7b8807f135b8d5c713be56dd" ns2:_="" ns3:_="" ns4:_="">
    <xsd:import namespace="4ce814fb-2bdb-4d98-aae8-282bcd57a26f"/>
    <xsd:import namespace="557afd47-5b8f-43f5-bc0f-33fef1377ea8"/>
    <xsd:import namespace="779d62b7-53ca-4b8b-ae0c-13b4232ed7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_Flow_SignoffStatus" minOccurs="0"/>
                <xsd:element ref="ns2:RFPDUEDATEDESCRIPTION" minOccurs="0"/>
                <xsd:element ref="ns2:ArchiveYear" minOccurs="0"/>
                <xsd:element ref="ns2:MediaLengthInSeconds" minOccurs="0"/>
                <xsd:element ref="ns2:Ownership" minOccurs="0"/>
                <xsd:element ref="ns2:lcf76f155ced4ddcb4097134ff3c332f" minOccurs="0"/>
                <xsd:element ref="ns4:TaxCatchAll" minOccurs="0"/>
                <xsd:element ref="ns2:MediaServiceObjectDetectorVersions" minOccurs="0"/>
                <xsd:element ref="ns2:MediaServiceSearchProperties" minOccurs="0"/>
                <xsd:element ref="ns2:SUBMITTED" minOccurs="0"/>
                <xsd:element ref="ns2:WON_x002f_LOST" minOccurs="0"/>
                <xsd:element ref="ns2:Proposal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e814fb-2bdb-4d98-aae8-282bcd57a2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Flow_SignoffStatus" ma:index="19" nillable="true" ma:displayName="Sign-off status" ma:internalName="Sign_x002d_off_x0020_status">
      <xsd:simpleType>
        <xsd:restriction base="dms:Text"/>
      </xsd:simpleType>
    </xsd:element>
    <xsd:element name="RFPDUEDATEDESCRIPTION" ma:index="20" nillable="true" ma:displayName="RFP DUE DATE &amp; DESCRIPTION" ma:description="Eline - due 9202022" ma:format="Dropdown" ma:internalName="RFPDUEDATEDESCRIPTION">
      <xsd:simpleType>
        <xsd:restriction base="dms:Note">
          <xsd:maxLength value="255"/>
        </xsd:restriction>
      </xsd:simpleType>
    </xsd:element>
    <xsd:element name="ArchiveYear" ma:index="21" nillable="true" ma:displayName="Archive Year" ma:description="Bids submitted prior to December 31st" ma:format="Dropdown" ma:indexed="true" ma:internalName="ArchiveYear">
      <xsd:simpleType>
        <xsd:restriction base="dms:Text">
          <xsd:maxLength value="4"/>
        </xsd:restriction>
      </xsd:simpleType>
    </xsd:element>
    <xsd:element name="MediaLengthInSeconds" ma:index="22" nillable="true" ma:displayName="Length (seconds)" ma:internalName="MediaLengthInSeconds" ma:readOnly="true">
      <xsd:simpleType>
        <xsd:restriction base="dms:Unknown"/>
      </xsd:simpleType>
    </xsd:element>
    <xsd:element name="Ownership" ma:index="23" nillable="true" ma:displayName="Ownership" ma:format="Dropdown" ma:internalName="Ownership">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a7fc65f-8ad8-433e-8663-d7a51d303f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SUBMITTED" ma:index="29" nillable="true" ma:displayName="SUBMITTED" ma:description="Check this box once you have submitted your RFP" ma:format="RadioButtons" ma:internalName="SUBMITTED">
      <xsd:simpleType>
        <xsd:restriction base="dms:Choice">
          <xsd:enumeration value="Submitted"/>
        </xsd:restriction>
      </xsd:simpleType>
    </xsd:element>
    <xsd:element name="WON_x002f_LOST" ma:index="30" nillable="true" ma:displayName="WON/LOST/CANCELLED/NO BID" ma:description="Make a selection of Won or Lost if you have received information that signifies either or." ma:format="RadioButtons" ma:internalName="WON_x002f_LOST">
      <xsd:simpleType>
        <xsd:restriction base="dms:Choice">
          <xsd:enumeration value="WON"/>
          <xsd:enumeration value="LOST"/>
          <xsd:enumeration value="CANCELLED"/>
          <xsd:enumeration value="No BID"/>
        </xsd:restriction>
      </xsd:simpleType>
    </xsd:element>
    <xsd:element name="ProposalManager" ma:index="31" nillable="true" ma:displayName="Proposal Manager" ma:description="Who was the Proposal Manager for this RFP?" ma:format="Dropdown" ma:list="UserInfo" ma:SharePointGroup="0" ma:internalName="Proposal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afd47-5b8f-43f5-bc0f-33fef1377ea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9d62b7-53ca-4b8b-ae0c-13b4232ed70a"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e19c177b-f895-4c79-99d5-7a7460cfa207}" ma:internalName="TaxCatchAll" ma:showField="CatchAllData" ma:web="557afd47-5b8f-43f5-bc0f-33fef1377e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C6CC31-7140-4B5C-8921-BE87AC495941}">
  <ds:schemaRefs>
    <ds:schemaRef ds:uri="http://schemas.microsoft.com/office/infopath/2007/PartnerControls"/>
    <ds:schemaRef ds:uri="557afd47-5b8f-43f5-bc0f-33fef1377ea8"/>
    <ds:schemaRef ds:uri="4ce814fb-2bdb-4d98-aae8-282bcd57a26f"/>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779d62b7-53ca-4b8b-ae0c-13b4232ed70a"/>
    <ds:schemaRef ds:uri="http://www.w3.org/XML/1998/namespace"/>
    <ds:schemaRef ds:uri="http://purl.org/dc/dcmitype/"/>
  </ds:schemaRefs>
</ds:datastoreItem>
</file>

<file path=customXml/itemProps2.xml><?xml version="1.0" encoding="utf-8"?>
<ds:datastoreItem xmlns:ds="http://schemas.openxmlformats.org/officeDocument/2006/customXml" ds:itemID="{3FC33C41-D16E-466A-B60D-E091008AF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e814fb-2bdb-4d98-aae8-282bcd57a26f"/>
    <ds:schemaRef ds:uri="557afd47-5b8f-43f5-bc0f-33fef1377ea8"/>
    <ds:schemaRef ds:uri="779d62b7-53ca-4b8b-ae0c-13b4232ed7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88482E-9F89-40B6-A810-C36DD969AF13}">
  <ds:schemaRefs>
    <ds:schemaRef ds:uri="http://schemas.microsoft.com/sharepoint/v3/contenttype/forms"/>
  </ds:schemaRefs>
</ds:datastoreItem>
</file>

<file path=docMetadata/LabelInfo.xml><?xml version="1.0" encoding="utf-8"?>
<clbl:labelList xmlns:clbl="http://schemas.microsoft.com/office/2020/mipLabelMetadata">
  <clbl:label id="{f7bd1f64-4ecb-43d7-94b5-4669091ae21c}" enabled="1" method="Privileged" siteId="{72b17115-9915-42c0-9f1b-4f98e5a4bc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Schedule 1</vt:lpstr>
      <vt:lpstr>Schedule 2</vt:lpstr>
      <vt:lpstr>Optional Items</vt:lpstr>
      <vt:lpstr>RFP Reference</vt:lpstr>
      <vt:lpstr>'Schedule 1'!_Toc61409851</vt:lpstr>
      <vt:lpstr>'Schedule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Kelley</dc:creator>
  <cp:lastModifiedBy>Sankey, Dave</cp:lastModifiedBy>
  <dcterms:created xsi:type="dcterms:W3CDTF">2022-08-16T15:15:47Z</dcterms:created>
  <dcterms:modified xsi:type="dcterms:W3CDTF">2026-08-06T15:44:47Z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0x0101008CB4AD0F70D3684AB9C6DC90C5F6E133</vt:lpwstr>
  </property>
  <property fmtid="{D5CDD505-2E9C-101B-9397-08002B2CF9AE}" pid="3" name="MediaServiceImageTags">
    <vt:lpwstr/>
  </property>
</Properties>
</file>